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enewables21.sharepoint.com/sites/GSR2025/Shared Documents/Data Pack/GSR_2025_Demand/Industry/"/>
    </mc:Choice>
  </mc:AlternateContent>
  <xr:revisionPtr revIDLastSave="61" documentId="8_{28B99755-0E7D-4F1B-A2B2-79918ACE5652}" xr6:coauthVersionLast="47" xr6:coauthVersionMax="47" xr10:uidLastSave="{FDC5D22E-C59A-4352-B09B-5E01EB2FF611}"/>
  <bookViews>
    <workbookView xWindow="28680" yWindow="-120" windowWidth="29040" windowHeight="15720" xr2:uid="{F3651299-855D-45A8-AE33-E0A4EE38127E}"/>
  </bookViews>
  <sheets>
    <sheet name="Figure I-3" sheetId="2" r:id="rId1"/>
    <sheet name="Sub sector re &amp; electrif. (2)" sheetId="1" state="hidden" r:id="rId2"/>
  </sheets>
  <definedNames>
    <definedName name="_xlnm._FilterDatabase" localSheetId="0" hidden="1">'Figure I-3'!#REF!</definedName>
    <definedName name="_xlnm._FilterDatabase" localSheetId="1" hidden="1">'Sub sector re &amp; electrif. (2)'!$A$35:$E$42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D39" i="1"/>
  <c r="D10" i="1"/>
  <c r="C5" i="1"/>
  <c r="D5" i="1" s="1"/>
  <c r="C6" i="1"/>
  <c r="D6" i="1" s="1"/>
  <c r="C7" i="1"/>
  <c r="D7" i="1" s="1"/>
  <c r="C8" i="1"/>
  <c r="D8" i="1" s="1"/>
  <c r="C9" i="1"/>
  <c r="D9" i="1" s="1"/>
  <c r="C10" i="1"/>
  <c r="C4" i="1"/>
  <c r="D4" i="1" s="1"/>
  <c r="D42" i="1"/>
  <c r="D41" i="1"/>
  <c r="D40" i="1"/>
  <c r="D37" i="1"/>
  <c r="D38" i="1"/>
  <c r="D36" i="1"/>
</calcChain>
</file>

<file path=xl/sharedStrings.xml><?xml version="1.0" encoding="utf-8"?>
<sst xmlns="http://schemas.openxmlformats.org/spreadsheetml/2006/main" count="40" uniqueCount="25">
  <si>
    <t>Industry sub-sector</t>
  </si>
  <si>
    <t>Iron and steel</t>
  </si>
  <si>
    <t>Chemical and petrochemical</t>
  </si>
  <si>
    <t>Non-metallic minerals</t>
  </si>
  <si>
    <t>Food and tobacco</t>
  </si>
  <si>
    <t>Non-ferrous metals</t>
  </si>
  <si>
    <t>Paper, pulp and printing</t>
  </si>
  <si>
    <t>Option 1</t>
  </si>
  <si>
    <t>sub sector</t>
  </si>
  <si>
    <t>total</t>
  </si>
  <si>
    <t>RE</t>
  </si>
  <si>
    <t>non-re</t>
  </si>
  <si>
    <t>RE share</t>
  </si>
  <si>
    <t>electricity share</t>
  </si>
  <si>
    <t>Mining and quarrying</t>
  </si>
  <si>
    <t>Option 2</t>
  </si>
  <si>
    <t>electricity</t>
  </si>
  <si>
    <t>heat</t>
  </si>
  <si>
    <t>RE (%)</t>
  </si>
  <si>
    <t>Electrification (%)</t>
  </si>
  <si>
    <t>Heat (%)</t>
  </si>
  <si>
    <r>
      <rPr>
        <b/>
        <sz val="11"/>
        <color theme="1"/>
        <rFont val="Calibri"/>
        <family val="2"/>
      </rPr>
      <t>Source:</t>
    </r>
    <r>
      <rPr>
        <sz val="11"/>
        <color theme="1"/>
        <rFont val="Calibri"/>
        <family val="2"/>
      </rPr>
      <t xml:space="preserve"> Based on IEA World Energy Balance, 2025, processed by REN21. </t>
    </r>
  </si>
  <si>
    <t>Figure I-3. Renewable Energy Share and Electrification Rate by Industry Sub-Sector, 2022</t>
  </si>
  <si>
    <t>Renewable Energy Share</t>
  </si>
  <si>
    <t>Electricity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</si>
</sst>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0" fillId="3" borderId="0" xfId="0" applyFill="1"/>
    <xf numFmtId="0" fontId="3" fillId="3" borderId="0" xfId="0" applyFont="1" applyFill="1"/>
    <xf numFmtId="9" fontId="0" fillId="0" borderId="0" xfId="1" applyFont="1"/>
    <xf numFmtId="0" fontId="2" fillId="3" borderId="0" xfId="0" applyFont="1" applyFill="1"/>
    <xf numFmtId="0" fontId="0" fillId="4" borderId="0" xfId="0" applyFill="1"/>
    <xf numFmtId="165" fontId="0" fillId="4" borderId="0" xfId="0" applyNumberFormat="1" applyFill="1"/>
    <xf numFmtId="164" fontId="0" fillId="4" borderId="0" xfId="0" applyNumberFormat="1" applyFill="1"/>
    <xf numFmtId="0" fontId="4" fillId="4" borderId="0" xfId="0" applyFont="1" applyFill="1"/>
    <xf numFmtId="165" fontId="4" fillId="4" borderId="0" xfId="0" applyNumberFormat="1" applyFont="1" applyFill="1"/>
    <xf numFmtId="164" fontId="4" fillId="4" borderId="0" xfId="0" applyNumberFormat="1" applyFont="1" applyFill="1"/>
    <xf numFmtId="0" fontId="5" fillId="4" borderId="0" xfId="0" applyFont="1" applyFill="1"/>
    <xf numFmtId="0" fontId="6" fillId="2" borderId="1" xfId="0" applyFont="1" applyFill="1" applyBorder="1"/>
    <xf numFmtId="0" fontId="6" fillId="2" borderId="3" xfId="0" applyFont="1" applyFill="1" applyBorder="1"/>
    <xf numFmtId="0" fontId="5" fillId="2" borderId="5" xfId="0" applyFont="1" applyFill="1" applyBorder="1"/>
    <xf numFmtId="164" fontId="5" fillId="4" borderId="4" xfId="0" applyNumberFormat="1" applyFont="1" applyFill="1" applyBorder="1"/>
    <xf numFmtId="0" fontId="6" fillId="4" borderId="0" xfId="0" applyFont="1" applyFill="1"/>
  </cellXfs>
  <cellStyles count="2">
    <cellStyle name="Normal" xfId="0" builtinId="0"/>
    <cellStyle name="Per cent" xfId="1" builtinId="5"/>
  </cellStyles>
  <dxfs count="1">
    <dxf>
      <font>
        <color rgb="FF000000"/>
      </font>
      <numFmt numFmtId="3" formatCode="#,##0"/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Renewable Energy Share and Electrification Rates in Selected Industry Sub-Sectors,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1"/>
          <c:tx>
            <c:strRef>
              <c:f>'Sub sector re &amp; electrif. (2)'!$D$3</c:f>
              <c:strCache>
                <c:ptCount val="1"/>
                <c:pt idx="0">
                  <c:v>non-re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'Sub sector re &amp; electrif. (2)'!$A$4:$A$10</c:f>
              <c:strCache>
                <c:ptCount val="7"/>
                <c:pt idx="0">
                  <c:v>Iron and steel</c:v>
                </c:pt>
                <c:pt idx="1">
                  <c:v>Chemical and petrochemical</c:v>
                </c:pt>
                <c:pt idx="2">
                  <c:v>Non-metallic minerals</c:v>
                </c:pt>
                <c:pt idx="3">
                  <c:v>Food and tobacco</c:v>
                </c:pt>
                <c:pt idx="4">
                  <c:v>Non-ferrous metals</c:v>
                </c:pt>
                <c:pt idx="5">
                  <c:v>Paper, pulp and printing</c:v>
                </c:pt>
                <c:pt idx="6">
                  <c:v>Mining and quarrying</c:v>
                </c:pt>
              </c:strCache>
            </c:strRef>
          </c:cat>
          <c:val>
            <c:numRef>
              <c:f>'Sub sector re &amp; electrif. (2)'!$D$4:$D$10</c:f>
              <c:numCache>
                <c:formatCode>General</c:formatCode>
                <c:ptCount val="7"/>
                <c:pt idx="0">
                  <c:v>20312872.986218464</c:v>
                </c:pt>
                <c:pt idx="1">
                  <c:v>19560247.549437046</c:v>
                </c:pt>
                <c:pt idx="2">
                  <c:v>15182904.311677877</c:v>
                </c:pt>
                <c:pt idx="3">
                  <c:v>5659134.3299244754</c:v>
                </c:pt>
                <c:pt idx="4">
                  <c:v>5656825.9250532612</c:v>
                </c:pt>
                <c:pt idx="5">
                  <c:v>3634521.4446417177</c:v>
                </c:pt>
                <c:pt idx="6">
                  <c:v>2910811.7177411192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5-4AA1-BDA9-EE570C87F7FE}"/>
            </c:ext>
          </c:extLst>
        </c:ser>
        <c:ser>
          <c:idx val="1"/>
          <c:order val="2"/>
          <c:tx>
            <c:strRef>
              <c:f>'Sub sector re &amp; electrif. (2)'!$C$3</c:f>
              <c:strCache>
                <c:ptCount val="1"/>
                <c:pt idx="0">
                  <c:v>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FE03F80-15CE-40DB-B2B2-9D08C70D8BC6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1F5-4AA1-BDA9-EE570C87F7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E82C83-8927-48A8-A2A5-E49454A9494D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1F5-4AA1-BDA9-EE570C87F7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C577529-518F-4B7F-8E55-30DDB58DFC61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1F5-4AA1-BDA9-EE570C87F7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8D4BD00-00C0-4205-9804-BFDF4925B295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1F5-4AA1-BDA9-EE570C87F7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CD36C18-8B4B-448F-9FB8-5774062C3D69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1F5-4AA1-BDA9-EE570C87F7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E6CAE4F-067D-459D-AF49-E94497148AE9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1F5-4AA1-BDA9-EE570C87F7F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A75071B-2FD1-4AA1-B1BB-5FA8CB6B1735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1F5-4AA1-BDA9-EE570C87F7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'Sub sector re &amp; electrif. (2)'!$A$4:$A$10</c:f>
              <c:strCache>
                <c:ptCount val="7"/>
                <c:pt idx="0">
                  <c:v>Iron and steel</c:v>
                </c:pt>
                <c:pt idx="1">
                  <c:v>Chemical and petrochemical</c:v>
                </c:pt>
                <c:pt idx="2">
                  <c:v>Non-metallic minerals</c:v>
                </c:pt>
                <c:pt idx="3">
                  <c:v>Food and tobacco</c:v>
                </c:pt>
                <c:pt idx="4">
                  <c:v>Non-ferrous metals</c:v>
                </c:pt>
                <c:pt idx="5">
                  <c:v>Paper, pulp and printing</c:v>
                </c:pt>
                <c:pt idx="6">
                  <c:v>Mining and quarrying</c:v>
                </c:pt>
              </c:strCache>
            </c:strRef>
          </c:cat>
          <c:val>
            <c:numRef>
              <c:f>'Sub sector re &amp; electrif. (2)'!$C$4:$C$10</c:f>
              <c:numCache>
                <c:formatCode>General</c:formatCode>
                <c:ptCount val="7"/>
                <c:pt idx="0">
                  <c:v>1569351.9495815386</c:v>
                </c:pt>
                <c:pt idx="1">
                  <c:v>1612139.7655629534</c:v>
                </c:pt>
                <c:pt idx="2">
                  <c:v>1566457.5257221228</c:v>
                </c:pt>
                <c:pt idx="3">
                  <c:v>2458117.0374755249</c:v>
                </c:pt>
                <c:pt idx="4">
                  <c:v>1330424.1954467392</c:v>
                </c:pt>
                <c:pt idx="5">
                  <c:v>3022490.8944582827</c:v>
                </c:pt>
                <c:pt idx="6">
                  <c:v>474163.24485888117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'Sub sector re &amp; electrif. (2)'!$E$4:$E$10</c15:f>
                <c15:dlblRangeCache>
                  <c:ptCount val="7"/>
                  <c:pt idx="0">
                    <c:v>7%</c:v>
                  </c:pt>
                  <c:pt idx="1">
                    <c:v>8%</c:v>
                  </c:pt>
                  <c:pt idx="2">
                    <c:v>9%</c:v>
                  </c:pt>
                  <c:pt idx="3">
                    <c:v>30%</c:v>
                  </c:pt>
                  <c:pt idx="4">
                    <c:v>19%</c:v>
                  </c:pt>
                  <c:pt idx="5">
                    <c:v>45%</c:v>
                  </c:pt>
                  <c:pt idx="6">
                    <c:v>14%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D1F5-4AA1-BDA9-EE570C87F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534144"/>
        <c:axId val="114753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'Sub sector re &amp; electrif. (2)'!$B$3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'Sub sector re &amp; electrif. (2)'!$A$4:$A$10</c15:sqref>
                        </c15:formulaRef>
                      </c:ext>
                    </c:extLst>
                    <c:strCache>
                      <c:ptCount val="7"/>
                      <c:pt idx="0">
                        <c:v>Iron and steel</c:v>
                      </c:pt>
                      <c:pt idx="1">
                        <c:v>Chemical and petrochemical</c:v>
                      </c:pt>
                      <c:pt idx="2">
                        <c:v>Non-metallic minerals</c:v>
                      </c:pt>
                      <c:pt idx="3">
                        <c:v>Food and tobacco</c:v>
                      </c:pt>
                      <c:pt idx="4">
                        <c:v>Non-ferrous metals</c:v>
                      </c:pt>
                      <c:pt idx="5">
                        <c:v>Paper, pulp and printing</c:v>
                      </c:pt>
                      <c:pt idx="6">
                        <c:v>Mining and quarrying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'Sub sector re &amp; electrif. (2)'!$B$4:$B$10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21882224.935800001</c:v>
                      </c:pt>
                      <c:pt idx="1">
                        <c:v>21172387.315000001</c:v>
                      </c:pt>
                      <c:pt idx="2">
                        <c:v>16749361.837400001</c:v>
                      </c:pt>
                      <c:pt idx="3">
                        <c:v>8117251.3673999999</c:v>
                      </c:pt>
                      <c:pt idx="4">
                        <c:v>6987250.1205000002</c:v>
                      </c:pt>
                      <c:pt idx="5">
                        <c:v>6657012.3391000004</c:v>
                      </c:pt>
                      <c:pt idx="6">
                        <c:v>3384974.9626000002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D1F5-4AA1-BDA9-EE570C87F7FE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3"/>
          <c:order val="3"/>
          <c:tx>
            <c:strRef>
              <c:f>'Sub sector re &amp; electrif. (2)'!$F$3</c:f>
              <c:strCache>
                <c:ptCount val="1"/>
                <c:pt idx="0">
                  <c:v>electricity share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'Sub sector re &amp; electrif. (2)'!$F$4:$F$10</c:f>
              <c:numCache>
                <c:formatCode>0%</c:formatCode>
                <c:ptCount val="7"/>
                <c:pt idx="0">
                  <c:v>0.22847123382872869</c:v>
                </c:pt>
                <c:pt idx="1">
                  <c:v>0.23694088792934023</c:v>
                </c:pt>
                <c:pt idx="2">
                  <c:v>0.14841796207716809</c:v>
                </c:pt>
                <c:pt idx="3">
                  <c:v>0.29442733652407654</c:v>
                </c:pt>
                <c:pt idx="4">
                  <c:v>0.63183442611384333</c:v>
                </c:pt>
                <c:pt idx="5">
                  <c:v>0.24455954218947765</c:v>
                </c:pt>
                <c:pt idx="6">
                  <c:v>0.45791125994309589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1F5-4AA1-BDA9-EE570C87F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317968"/>
        <c:axId val="742319888"/>
      </c:scatterChart>
      <c:catAx>
        <c:axId val="114753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Industry Sub-sector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534624"/>
        <c:crosses val="autoZero"/>
        <c:auto val="1"/>
        <c:lblAlgn val="ctr"/>
        <c:lblOffset val="100"/>
        <c:noMultiLvlLbl val="0"/>
      </c:catAx>
      <c:valAx>
        <c:axId val="114753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TeraJoules (TJ)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534144"/>
        <c:crosses val="autoZero"/>
        <c:crossBetween val="between"/>
      </c:valAx>
      <c:valAx>
        <c:axId val="742319888"/>
        <c:scaling>
          <c:orientation val="minMax"/>
          <c:max val="0.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Share of electricity</a:t>
                </a:r>
              </a:p>
            </c:rich>
          </c:tx>
          <c:layout>
            <c:manualLayout>
              <c:xMode val="edge"/>
              <c:yMode val="edge"/>
              <c:x val="0.95656281039960922"/>
              <c:y val="0.347711343913977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317968"/>
        <c:crosses val="max"/>
        <c:crossBetween val="midCat"/>
        <c:majorUnit val="0.2"/>
      </c:valAx>
      <c:valAx>
        <c:axId val="74231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742319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Share of Electricity and Heat in TFEC and Share of Renewable Energy in Selected Industry Sub-Sectors,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1"/>
          <c:tx>
            <c:strRef>
              <c:f>'Sub sector re &amp; electrif. (2)'!$D$35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'Sub sector re &amp; electrif. (2)'!$A$36:$A$42</c:f>
              <c:strCache>
                <c:ptCount val="7"/>
                <c:pt idx="0">
                  <c:v>Paper, pulp and printing</c:v>
                </c:pt>
                <c:pt idx="1">
                  <c:v>Food and tobacco</c:v>
                </c:pt>
                <c:pt idx="2">
                  <c:v>Non-ferrous metals</c:v>
                </c:pt>
                <c:pt idx="3">
                  <c:v>Mining and quarrying</c:v>
                </c:pt>
                <c:pt idx="4">
                  <c:v>Non-metallic minerals</c:v>
                </c:pt>
                <c:pt idx="5">
                  <c:v>Chemical and petrochemical</c:v>
                </c:pt>
                <c:pt idx="6">
                  <c:v>Iron and steel</c:v>
                </c:pt>
              </c:strCache>
            </c:strRef>
          </c:cat>
          <c:val>
            <c:numRef>
              <c:f>'Sub sector re &amp; electrif. (2)'!$D$36:$D$42</c:f>
              <c:numCache>
                <c:formatCode>General</c:formatCode>
                <c:ptCount val="7"/>
                <c:pt idx="0">
                  <c:v>5028976.4491000008</c:v>
                </c:pt>
                <c:pt idx="1">
                  <c:v>5727310.6673999997</c:v>
                </c:pt>
                <c:pt idx="2">
                  <c:v>2572464.9505000003</c:v>
                </c:pt>
                <c:pt idx="3">
                  <c:v>1834956.8126000003</c:v>
                </c:pt>
                <c:pt idx="4">
                  <c:v>14263455.6874</c:v>
                </c:pt>
                <c:pt idx="5">
                  <c:v>16155783.065000001</c:v>
                </c:pt>
                <c:pt idx="6">
                  <c:v>16882766.005800001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B2-471B-9AA1-FDD066ACE229}"/>
            </c:ext>
          </c:extLst>
        </c:ser>
        <c:ser>
          <c:idx val="1"/>
          <c:order val="2"/>
          <c:tx>
            <c:strRef>
              <c:f>'Sub sector re &amp; electrif. (2)'!$C$35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'Sub sector re &amp; electrif. (2)'!$A$36:$A$42</c:f>
              <c:strCache>
                <c:ptCount val="7"/>
                <c:pt idx="0">
                  <c:v>Paper, pulp and printing</c:v>
                </c:pt>
                <c:pt idx="1">
                  <c:v>Food and tobacco</c:v>
                </c:pt>
                <c:pt idx="2">
                  <c:v>Non-ferrous metals</c:v>
                </c:pt>
                <c:pt idx="3">
                  <c:v>Mining and quarrying</c:v>
                </c:pt>
                <c:pt idx="4">
                  <c:v>Non-metallic minerals</c:v>
                </c:pt>
                <c:pt idx="5">
                  <c:v>Chemical and petrochemical</c:v>
                </c:pt>
                <c:pt idx="6">
                  <c:v>Iron and steel</c:v>
                </c:pt>
              </c:strCache>
            </c:strRef>
          </c:cat>
          <c:val>
            <c:numRef>
              <c:f>'Sub sector re &amp; electrif. (2)'!$C$36:$C$42</c:f>
              <c:numCache>
                <c:formatCode>General</c:formatCode>
                <c:ptCount val="7"/>
                <c:pt idx="0">
                  <c:v>1628035.89</c:v>
                </c:pt>
                <c:pt idx="1">
                  <c:v>2389940.7000000002</c:v>
                </c:pt>
                <c:pt idx="2">
                  <c:v>4414785.17</c:v>
                </c:pt>
                <c:pt idx="3">
                  <c:v>1550018.15</c:v>
                </c:pt>
                <c:pt idx="4">
                  <c:v>2485906.15</c:v>
                </c:pt>
                <c:pt idx="5">
                  <c:v>5016604.25</c:v>
                </c:pt>
                <c:pt idx="6">
                  <c:v>4999458.93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2-471B-9AA1-FDD066AC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34512992"/>
        <c:axId val="11345153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'Sub sector re &amp; electrif. (2)'!$B$35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'Sub sector re &amp; electrif. (2)'!$A$36:$A$42</c15:sqref>
                        </c15:formulaRef>
                      </c:ext>
                    </c:extLst>
                    <c:strCache>
                      <c:ptCount val="7"/>
                      <c:pt idx="0">
                        <c:v>Paper, pulp and printing</c:v>
                      </c:pt>
                      <c:pt idx="1">
                        <c:v>Food and tobacco</c:v>
                      </c:pt>
                      <c:pt idx="2">
                        <c:v>Non-ferrous metals</c:v>
                      </c:pt>
                      <c:pt idx="3">
                        <c:v>Mining and quarrying</c:v>
                      </c:pt>
                      <c:pt idx="4">
                        <c:v>Non-metallic minerals</c:v>
                      </c:pt>
                      <c:pt idx="5">
                        <c:v>Chemical and petrochemical</c:v>
                      </c:pt>
                      <c:pt idx="6">
                        <c:v>Iron and steel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'Sub sector re &amp; electrif. (2)'!$B$36:$B$42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6657012.3391000004</c:v>
                      </c:pt>
                      <c:pt idx="1">
                        <c:v>8117251.3673999999</c:v>
                      </c:pt>
                      <c:pt idx="2">
                        <c:v>6987250.1205000002</c:v>
                      </c:pt>
                      <c:pt idx="3">
                        <c:v>3384974.9626000002</c:v>
                      </c:pt>
                      <c:pt idx="4">
                        <c:v>16749361.837400001</c:v>
                      </c:pt>
                      <c:pt idx="5">
                        <c:v>21172387.315000001</c:v>
                      </c:pt>
                      <c:pt idx="6">
                        <c:v>21882224.935800001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BFB2-471B-9AA1-FDD066ACE229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3"/>
          <c:order val="3"/>
          <c:tx>
            <c:strRef>
              <c:f>'Sub sector re &amp; electrif. (2)'!$E$35</c:f>
              <c:strCache>
                <c:ptCount val="1"/>
                <c:pt idx="0">
                  <c:v>RE (%)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'Sub sector re &amp; electrif. (2)'!$A$36:$A$42</c:f>
              <c:strCache>
                <c:ptCount val="7"/>
                <c:pt idx="0">
                  <c:v>Paper, pulp and printing</c:v>
                </c:pt>
                <c:pt idx="1">
                  <c:v>Food and tobacco</c:v>
                </c:pt>
                <c:pt idx="2">
                  <c:v>Non-ferrous metals</c:v>
                </c:pt>
                <c:pt idx="3">
                  <c:v>Mining and quarrying</c:v>
                </c:pt>
                <c:pt idx="4">
                  <c:v>Non-metallic minerals</c:v>
                </c:pt>
                <c:pt idx="5">
                  <c:v>Chemical and petrochemical</c:v>
                </c:pt>
                <c:pt idx="6">
                  <c:v>Iron and steel</c:v>
                </c:pt>
              </c:strCache>
            </c:strRef>
          </c:cat>
          <c:val>
            <c:numRef>
              <c:f>'Sub sector re &amp; electrif. (2)'!$E$36:$E$42</c:f>
              <c:numCache>
                <c:formatCode>0%</c:formatCode>
                <c:ptCount val="7"/>
                <c:pt idx="0">
                  <c:v>0.45403113896990471</c:v>
                </c:pt>
                <c:pt idx="1">
                  <c:v>0.30282628025388764</c:v>
                </c:pt>
                <c:pt idx="2">
                  <c:v>0.19040740956780511</c:v>
                </c:pt>
                <c:pt idx="3">
                  <c:v>0.14007880415596227</c:v>
                </c:pt>
                <c:pt idx="4">
                  <c:v>9.3523415454811354E-2</c:v>
                </c:pt>
                <c:pt idx="5">
                  <c:v>7.61435043473251E-2</c:v>
                </c:pt>
                <c:pt idx="6">
                  <c:v>7.1718116150704128E-2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2-471B-9AA1-FDD066AC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666240"/>
        <c:axId val="535666720"/>
      </c:lineChart>
      <c:scatterChart>
        <c:scatterStyle val="lineMarker"/>
        <c:varyColors val="0"/>
        <c:ser>
          <c:idx val="4"/>
          <c:order val="4"/>
          <c:tx>
            <c:strRef>
              <c:f>'Sub sector re &amp; electrif. (2)'!$F$35</c:f>
              <c:strCache>
                <c:ptCount val="1"/>
                <c:pt idx="0">
                  <c:v>Electrification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4627794125626996E-2"/>
                  <c:y val="5.34964734538829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B2-471B-9AA1-FDD066ACE229}"/>
                </c:ext>
              </c:extLst>
            </c:dLbl>
            <c:dLbl>
              <c:idx val="1"/>
              <c:layout>
                <c:manualLayout>
                  <c:x val="-2.3160479366016357E-2"/>
                  <c:y val="1.54425871602698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B2-471B-9AA1-FDD066ACE229}"/>
                </c:ext>
              </c:extLst>
            </c:dLbl>
            <c:dLbl>
              <c:idx val="2"/>
              <c:layout>
                <c:manualLayout>
                  <c:x val="-2.45610348907827E-2"/>
                  <c:y val="0.376145457124684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2-471B-9AA1-FDD066ACE229}"/>
                </c:ext>
              </c:extLst>
            </c:dLbl>
            <c:dLbl>
              <c:idx val="3"/>
              <c:layout>
                <c:manualLayout>
                  <c:x val="-2.4629876736072854E-2"/>
                  <c:y val="0.276923396302359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B2-471B-9AA1-FDD066ACE229}"/>
                </c:ext>
              </c:extLst>
            </c:dLbl>
            <c:dLbl>
              <c:idx val="4"/>
              <c:layout>
                <c:manualLayout>
                  <c:x val="-2.6031473566061964E-2"/>
                  <c:y val="-0.37798369559889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B2-471B-9AA1-FDD066ACE229}"/>
                </c:ext>
              </c:extLst>
            </c:dLbl>
            <c:dLbl>
              <c:idx val="5"/>
              <c:layout>
                <c:manualLayout>
                  <c:x val="-2.4629876736072746E-2"/>
                  <c:y val="-0.392406464786726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B2-471B-9AA1-FDD066ACE229}"/>
                </c:ext>
              </c:extLst>
            </c:dLbl>
            <c:dLbl>
              <c:idx val="6"/>
              <c:layout>
                <c:manualLayout>
                  <c:x val="-2.3025919591105001E-2"/>
                  <c:y val="-0.453370214395320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B2-471B-9AA1-FDD066ACE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'Sub sector re &amp; electrif. (2)'!$A$36:$A$42</c:f>
              <c:strCache>
                <c:ptCount val="7"/>
                <c:pt idx="0">
                  <c:v>Paper, pulp and printing</c:v>
                </c:pt>
                <c:pt idx="1">
                  <c:v>Food and tobacco</c:v>
                </c:pt>
                <c:pt idx="2">
                  <c:v>Non-ferrous metals</c:v>
                </c:pt>
                <c:pt idx="3">
                  <c:v>Mining and quarrying</c:v>
                </c:pt>
                <c:pt idx="4">
                  <c:v>Non-metallic minerals</c:v>
                </c:pt>
                <c:pt idx="5">
                  <c:v>Chemical and petrochemical</c:v>
                </c:pt>
                <c:pt idx="6">
                  <c:v>Iron and steel</c:v>
                </c:pt>
              </c:strCache>
            </c:strRef>
          </c:xVal>
          <c:yVal>
            <c:numRef>
              <c:f>'Sub sector re &amp; electrif. (2)'!$F$36:$F$42</c:f>
              <c:numCache>
                <c:formatCode>0%</c:formatCode>
                <c:ptCount val="7"/>
                <c:pt idx="0">
                  <c:v>0.24455954218947765</c:v>
                </c:pt>
                <c:pt idx="1">
                  <c:v>0.29442733652407654</c:v>
                </c:pt>
                <c:pt idx="2">
                  <c:v>0.63183442611384333</c:v>
                </c:pt>
                <c:pt idx="3">
                  <c:v>0.45791125994309589</c:v>
                </c:pt>
                <c:pt idx="4">
                  <c:v>0.14841796207716809</c:v>
                </c:pt>
                <c:pt idx="5">
                  <c:v>0.23694088792934023</c:v>
                </c:pt>
                <c:pt idx="6">
                  <c:v>0.22847123382872869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FB2-471B-9AA1-FDD066ACE229}"/>
            </c:ext>
          </c:extLst>
        </c:ser>
        <c:ser>
          <c:idx val="5"/>
          <c:order val="5"/>
          <c:tx>
            <c:strRef>
              <c:f>'Sub sector re &amp; electrif. (2)'!$G$35</c:f>
              <c:strCache>
                <c:ptCount val="1"/>
                <c:pt idx="0">
                  <c:v>Heat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6048365850788624E-2"/>
                  <c:y val="0.498550860862459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B2-471B-9AA1-FDD066ACE229}"/>
                </c:ext>
              </c:extLst>
            </c:dLbl>
            <c:dLbl>
              <c:idx val="1"/>
              <c:layout>
                <c:manualLayout>
                  <c:x val="-2.4578968480732263E-2"/>
                  <c:y val="0.478425241893211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B2-471B-9AA1-FDD066ACE229}"/>
                </c:ext>
              </c:extLst>
            </c:dLbl>
            <c:dLbl>
              <c:idx val="2"/>
              <c:layout>
                <c:manualLayout>
                  <c:x val="-2.4512209245887862E-2"/>
                  <c:y val="0.24927009635362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B2-471B-9AA1-FDD066ACE229}"/>
                </c:ext>
              </c:extLst>
            </c:dLbl>
            <c:dLbl>
              <c:idx val="3"/>
              <c:layout>
                <c:manualLayout>
                  <c:x val="-2.3176446046100432E-2"/>
                  <c:y val="0.399340477345163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B2-471B-9AA1-FDD066ACE229}"/>
                </c:ext>
              </c:extLst>
            </c:dLbl>
            <c:dLbl>
              <c:idx val="4"/>
              <c:layout>
                <c:manualLayout>
                  <c:x val="-2.3109571110675929E-2"/>
                  <c:y val="0.396312883729217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B2-471B-9AA1-FDD066ACE229}"/>
                </c:ext>
              </c:extLst>
            </c:dLbl>
            <c:dLbl>
              <c:idx val="5"/>
              <c:layout>
                <c:manualLayout>
                  <c:x val="-2.317644604610054E-2"/>
                  <c:y val="0.304311866506202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B2-471B-9AA1-FDD066ACE229}"/>
                </c:ext>
              </c:extLst>
            </c:dLbl>
            <c:dLbl>
              <c:idx val="6"/>
              <c:layout>
                <c:manualLayout>
                  <c:x val="-2.4512209245888022E-2"/>
                  <c:y val="0.354840718676133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FB2-471B-9AA1-FDD066ACE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'Sub sector re &amp; electrif. (2)'!$A$36:$A$42</c:f>
              <c:strCache>
                <c:ptCount val="7"/>
                <c:pt idx="0">
                  <c:v>Paper, pulp and printing</c:v>
                </c:pt>
                <c:pt idx="1">
                  <c:v>Food and tobacco</c:v>
                </c:pt>
                <c:pt idx="2">
                  <c:v>Non-ferrous metals</c:v>
                </c:pt>
                <c:pt idx="3">
                  <c:v>Mining and quarrying</c:v>
                </c:pt>
                <c:pt idx="4">
                  <c:v>Non-metallic minerals</c:v>
                </c:pt>
                <c:pt idx="5">
                  <c:v>Chemical and petrochemical</c:v>
                </c:pt>
                <c:pt idx="6">
                  <c:v>Iron and steel</c:v>
                </c:pt>
              </c:strCache>
            </c:strRef>
          </c:xVal>
          <c:yVal>
            <c:numRef>
              <c:f>'Sub sector re &amp; electrif. (2)'!$G$36:$G$42</c:f>
              <c:numCache>
                <c:formatCode>0%</c:formatCode>
                <c:ptCount val="7"/>
                <c:pt idx="0">
                  <c:v>0.75544045781052238</c:v>
                </c:pt>
                <c:pt idx="1">
                  <c:v>0.7055726634759234</c:v>
                </c:pt>
                <c:pt idx="2">
                  <c:v>0.36816557388615667</c:v>
                </c:pt>
                <c:pt idx="3">
                  <c:v>0.54208874005690411</c:v>
                </c:pt>
                <c:pt idx="4">
                  <c:v>0.85158203792283194</c:v>
                </c:pt>
                <c:pt idx="5">
                  <c:v>0.7630591120706598</c:v>
                </c:pt>
                <c:pt idx="6">
                  <c:v>0.77152876617127131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FB2-471B-9AA1-FDD066AC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666240"/>
        <c:axId val="535666720"/>
      </c:scatterChart>
      <c:catAx>
        <c:axId val="113451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515392"/>
        <c:crosses val="autoZero"/>
        <c:auto val="1"/>
        <c:lblAlgn val="ctr"/>
        <c:lblOffset val="100"/>
        <c:noMultiLvlLbl val="0"/>
      </c:catAx>
      <c:valAx>
        <c:axId val="113451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TFEC (TJ)</a:t>
                </a:r>
              </a:p>
            </c:rich>
          </c:tx>
          <c:layout>
            <c:manualLayout>
              <c:xMode val="edge"/>
              <c:yMode val="edge"/>
              <c:x val="6.9696775124727045E-3"/>
              <c:y val="0.3979990432648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512992"/>
        <c:crosses val="autoZero"/>
        <c:crossBetween val="between"/>
      </c:valAx>
      <c:valAx>
        <c:axId val="535666720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Renewable</a:t>
                </a:r>
                <a:r>
                  <a:rPr lang="en-GB" baseline="0"/>
                  <a:t> Energy (%)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305192848781596"/>
              <c:y val="0.31826125385458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66240"/>
        <c:crosses val="max"/>
        <c:crossBetween val="between"/>
        <c:majorUnit val="0.2"/>
      </c:valAx>
      <c:catAx>
        <c:axId val="53566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566672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60158</xdr:rowOff>
    </xdr:from>
    <xdr:to>
      <xdr:col>7</xdr:col>
      <xdr:colOff>400050</xdr:colOff>
      <xdr:row>27</xdr:row>
      <xdr:rowOff>49229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95E45-7A13-2F66-EC51-F25D34849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7053" y="60158"/>
          <a:ext cx="6021003" cy="4859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263898</xdr:colOff>
      <xdr:row>3</xdr:row>
      <xdr:rowOff>17350</xdr:rowOff>
    </xdr:from>
    <xdr:to>
      <xdr:col>12</xdr:col>
      <xdr:colOff>3390899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2D85CB-39D6-4388-85D0-2F6E98CC6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447527</xdr:colOff>
      <xdr:row>43</xdr:row>
      <xdr:rowOff>45559</xdr:rowOff>
    </xdr:from>
    <xdr:to>
      <xdr:col>14</xdr:col>
      <xdr:colOff>420871</xdr:colOff>
      <xdr:row>81</xdr:row>
      <xdr:rowOff>108851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682F92-6EE5-489F-B420-73DBBFE6CA0A}"/>
            </a:ext>
            <a:ext uri="{147F2762-F138-4A5C-976F-8EAC2B608ADB}">
              <a16:predDERef xmlns:a16="http://schemas.microsoft.com/office/drawing/2014/main" pred="{A52D85CB-39D6-4388-85D0-2F6E98CC6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17</xdr:col>
      <xdr:colOff>116466</xdr:colOff>
      <xdr:row>0</xdr:row>
      <xdr:rowOff>105729</xdr:rowOff>
    </xdr:from>
    <xdr:ext cx="6195620" cy="6354126"/>
    <xdr:pic>
      <xdr:nvPicPr>
        <xdr:cNvPr id="4" name="Picture 3">
          <a:extLst>
            <a:ext uri="{FF2B5EF4-FFF2-40B4-BE49-F238E27FC236}">
              <a16:creationId xmlns:a16="http://schemas.microsoft.com/office/drawing/2014/main" id="{5AE8AE75-FA94-4217-951D-16C9DF13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42741" y="105729"/>
          <a:ext cx="6195620" cy="6354126"/>
        </a:xfrm>
        <a:prstGeom prst="rect">
          <a:avLst/>
        </a:prstGeom>
      </xdr:spPr>
    </xdr:pic>
    <xdr:clientData/>
  </xdr:oneCellAnchor>
  <xdr:twoCellAnchor>
    <xdr:from>
      <xdr:col>13</xdr:col>
      <xdr:colOff>25363</xdr:colOff>
      <xdr:row>8</xdr:row>
      <xdr:rowOff>112059</xdr:rowOff>
    </xdr:from>
    <xdr:to>
      <xdr:col>15</xdr:col>
      <xdr:colOff>104775</xdr:colOff>
      <xdr:row>22</xdr:row>
      <xdr:rowOff>70186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6DFAD0-5D4F-4C2D-B58D-3D08DCBFB8FB}"/>
            </a:ext>
          </a:extLst>
        </xdr:cNvPr>
        <xdr:cNvSpPr txBox="1"/>
      </xdr:nvSpPr>
      <xdr:spPr>
        <a:xfrm>
          <a:off x="15713038" y="1559859"/>
          <a:ext cx="2898812" cy="24917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</a:rPr>
            <a:t>Note to designer</a:t>
          </a:r>
          <a:r>
            <a:rPr lang="fr-FR" sz="1100"/>
            <a:t>:</a:t>
          </a:r>
          <a:r>
            <a:rPr lang="fr-FR" sz="1100" baseline="0"/>
            <a:t> design similar to figure 8 in industry section of demand in gsr 2023.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added two more sub-sectors.</a:t>
          </a:r>
          <a:endParaRPr lang="fr-FR">
            <a:effectLst/>
          </a:endParaRPr>
        </a:p>
        <a:p>
          <a:endParaRPr lang="fr-FR" sz="1100" baseline="0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xdr:twoCellAnchor>
    <xdr:from>
      <xdr:col>15</xdr:col>
      <xdr:colOff>200025</xdr:colOff>
      <xdr:row>47</xdr:row>
      <xdr:rowOff>142875</xdr:rowOff>
    </xdr:from>
    <xdr:to>
      <xdr:col>20</xdr:col>
      <xdr:colOff>54647</xdr:colOff>
      <xdr:row>61</xdr:row>
      <xdr:rowOff>95287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6DC647C-2895-4FC7-A914-39E2370A54FA}"/>
            </a:ext>
          </a:extLst>
        </xdr:cNvPr>
        <xdr:cNvSpPr txBox="1"/>
      </xdr:nvSpPr>
      <xdr:spPr>
        <a:xfrm>
          <a:off x="18707100" y="8648700"/>
          <a:ext cx="2902622" cy="248606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</a:rPr>
            <a:t>Note to designer: </a:t>
          </a:r>
          <a:r>
            <a:rPr lang="fr-FR" sz="1100"/>
            <a:t>Another which</a:t>
          </a:r>
          <a:r>
            <a:rPr lang="fr-FR" sz="1100" baseline="0"/>
            <a:t> we prefer is to have the Electricity vs Heat Share in each sub-sector.</a:t>
          </a:r>
          <a:br>
            <a:rPr lang="fr-FR" sz="1100" baseline="0"/>
          </a:br>
          <a:r>
            <a:rPr lang="fr-FR" sz="1100" baseline="0"/>
            <a:t>We could have the renewable energy shares in pie charts instead of the second horizontal axis. </a:t>
          </a:r>
          <a:endParaRPr lang="fr-FR">
            <a:effectLst/>
          </a:endParaRPr>
        </a:p>
        <a:p>
          <a:endParaRPr lang="fr-FR" sz="1100" baseline="0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9376-0683-4CC9-9E87-939B75823293}">
  <dimension ref="A1:C20"/>
  <sheetViews>
    <sheetView tabSelected="1" zoomScale="95" zoomScaleNormal="95" workbookViewId="0">
      <selection activeCell="C17" sqref="C17"/>
    </sheetView>
  </sheetViews>
  <sheetFormatPr defaultColWidth="8.88671875" defaultRowHeight="14.4" x14ac:dyDescent="0.3"/>
  <cols>
    <col min="1" max="1" width="27.33203125" style="10" customWidth="1"/>
    <col min="2" max="2" width="37.109375" style="10" customWidth="1"/>
    <col min="3" max="3" width="21.44140625" style="10" customWidth="1"/>
    <col min="4" max="5" width="8.88671875" style="10"/>
    <col min="6" max="6" width="50.5546875" style="10" customWidth="1"/>
    <col min="7" max="7" width="22.5546875" style="10" customWidth="1"/>
    <col min="8" max="8" width="18.5546875" style="10" customWidth="1"/>
    <col min="9" max="16384" width="8.88671875" style="10"/>
  </cols>
  <sheetData>
    <row r="1" spans="1:3" x14ac:dyDescent="0.3">
      <c r="A1" s="21" t="s">
        <v>22</v>
      </c>
      <c r="B1" s="16"/>
      <c r="C1" s="16"/>
    </row>
    <row r="2" spans="1:3" x14ac:dyDescent="0.3">
      <c r="A2" s="17" t="s">
        <v>0</v>
      </c>
      <c r="B2" s="18" t="s">
        <v>23</v>
      </c>
      <c r="C2" s="18" t="s">
        <v>24</v>
      </c>
    </row>
    <row r="3" spans="1:3" x14ac:dyDescent="0.3">
      <c r="A3" s="19" t="s">
        <v>1</v>
      </c>
      <c r="B3" s="20">
        <v>7.9660853010204494E-2</v>
      </c>
      <c r="C3" s="20">
        <v>0.22600000000000001</v>
      </c>
    </row>
    <row r="4" spans="1:3" x14ac:dyDescent="0.3">
      <c r="A4" s="19" t="s">
        <v>2</v>
      </c>
      <c r="B4" s="20">
        <v>8.0047720007069889E-2</v>
      </c>
      <c r="C4" s="20">
        <v>0.24299999999999999</v>
      </c>
    </row>
    <row r="5" spans="1:3" x14ac:dyDescent="0.3">
      <c r="A5" s="19" t="s">
        <v>3</v>
      </c>
      <c r="B5" s="20">
        <v>8.5102568559652328E-2</v>
      </c>
      <c r="C5" s="20">
        <v>0.154</v>
      </c>
    </row>
    <row r="6" spans="1:3" x14ac:dyDescent="0.3">
      <c r="A6" s="19" t="s">
        <v>4</v>
      </c>
      <c r="B6" s="20">
        <v>0.32549963075135019</v>
      </c>
      <c r="C6" s="20">
        <v>0.29599999999999999</v>
      </c>
    </row>
    <row r="7" spans="1:3" x14ac:dyDescent="0.3">
      <c r="A7" s="19" t="s">
        <v>5</v>
      </c>
      <c r="B7" s="20">
        <v>0.19524299131323705</v>
      </c>
      <c r="C7" s="20">
        <v>0.60899999999999999</v>
      </c>
    </row>
    <row r="8" spans="1:3" x14ac:dyDescent="0.3">
      <c r="A8" s="19" t="s">
        <v>6</v>
      </c>
      <c r="B8" s="20">
        <v>0.46980718725997705</v>
      </c>
      <c r="C8" s="20">
        <v>0.23400000000000001</v>
      </c>
    </row>
    <row r="9" spans="1:3" x14ac:dyDescent="0.3">
      <c r="A9" s="16"/>
      <c r="B9" s="16"/>
      <c r="C9" s="16"/>
    </row>
    <row r="10" spans="1:3" x14ac:dyDescent="0.3">
      <c r="A10" s="16" t="s">
        <v>21</v>
      </c>
      <c r="B10" s="16"/>
      <c r="C10" s="16"/>
    </row>
    <row r="11" spans="1:3" x14ac:dyDescent="0.3">
      <c r="A11" s="16"/>
      <c r="B11" s="16"/>
      <c r="C11" s="16"/>
    </row>
    <row r="12" spans="1:3" x14ac:dyDescent="0.3">
      <c r="A12" s="13"/>
      <c r="B12" s="13"/>
      <c r="C12" s="13"/>
    </row>
    <row r="13" spans="1:3" x14ac:dyDescent="0.3">
      <c r="A13" s="13"/>
      <c r="B13" s="13"/>
      <c r="C13" s="13"/>
    </row>
    <row r="14" spans="1:3" x14ac:dyDescent="0.3">
      <c r="A14" s="13"/>
      <c r="B14" s="14"/>
      <c r="C14" s="15"/>
    </row>
    <row r="15" spans="1:3" x14ac:dyDescent="0.3">
      <c r="A15" s="13"/>
      <c r="B15" s="14"/>
      <c r="C15" s="15"/>
    </row>
    <row r="16" spans="1:3" x14ac:dyDescent="0.3">
      <c r="B16" s="11"/>
      <c r="C16" s="12"/>
    </row>
    <row r="17" spans="2:3" x14ac:dyDescent="0.3">
      <c r="B17" s="11"/>
      <c r="C17" s="12"/>
    </row>
    <row r="18" spans="2:3" x14ac:dyDescent="0.3">
      <c r="B18" s="11"/>
      <c r="C18" s="12"/>
    </row>
    <row r="19" spans="2:3" x14ac:dyDescent="0.3">
      <c r="B19" s="11"/>
      <c r="C19" s="12"/>
    </row>
    <row r="20" spans="2:3" x14ac:dyDescent="0.3">
      <c r="B20"/>
    </row>
  </sheetData>
  <conditionalFormatting sqref="B14:B19">
    <cfRule type="notContainsBlanks" dxfId="0" priority="1">
      <formula>LEN(TRIM(B14))&gt;0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E0121-248A-439B-B060-A63B16863D18}">
  <dimension ref="A2:N42"/>
  <sheetViews>
    <sheetView topLeftCell="A22" zoomScaleNormal="100" workbookViewId="0">
      <selection activeCell="D51" sqref="D51"/>
    </sheetView>
  </sheetViews>
  <sheetFormatPr defaultRowHeight="14.4" x14ac:dyDescent="0.3"/>
  <cols>
    <col min="1" max="1" width="45" customWidth="1"/>
    <col min="2" max="2" width="21.44140625" customWidth="1"/>
    <col min="3" max="3" width="12" customWidth="1"/>
    <col min="4" max="4" width="18" customWidth="1"/>
    <col min="5" max="5" width="13.5546875" customWidth="1"/>
    <col min="6" max="6" width="14.6640625" customWidth="1"/>
    <col min="13" max="13" width="50.5546875" customWidth="1"/>
    <col min="14" max="14" width="22.5546875" customWidth="1"/>
    <col min="15" max="15" width="18.5546875" customWidth="1"/>
  </cols>
  <sheetData>
    <row r="2" spans="1:14" x14ac:dyDescent="0.3">
      <c r="A2" s="9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3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</row>
    <row r="4" spans="1:14" x14ac:dyDescent="0.3">
      <c r="A4" s="4" t="s">
        <v>1</v>
      </c>
      <c r="B4" s="3">
        <v>21882224.935800001</v>
      </c>
      <c r="C4" s="3">
        <f>E4*B4</f>
        <v>1569351.9495815386</v>
      </c>
      <c r="D4" s="3">
        <f>B4-C4</f>
        <v>20312872.986218464</v>
      </c>
      <c r="E4" s="2">
        <v>7.1718116150704128E-2</v>
      </c>
      <c r="F4" s="2">
        <v>0.22847123382872869</v>
      </c>
    </row>
    <row r="5" spans="1:14" x14ac:dyDescent="0.3">
      <c r="A5" s="4" t="s">
        <v>2</v>
      </c>
      <c r="B5" s="3">
        <v>21172387.315000001</v>
      </c>
      <c r="C5" s="3">
        <f t="shared" ref="C5:C10" si="0">E5*B5</f>
        <v>1612139.7655629534</v>
      </c>
      <c r="D5" s="3">
        <f t="shared" ref="D5:D10" si="1">B5-C5</f>
        <v>19560247.549437046</v>
      </c>
      <c r="E5" s="2">
        <v>7.61435043473251E-2</v>
      </c>
      <c r="F5" s="2">
        <v>0.23694088792934023</v>
      </c>
    </row>
    <row r="6" spans="1:14" x14ac:dyDescent="0.3">
      <c r="A6" s="4" t="s">
        <v>3</v>
      </c>
      <c r="B6" s="3">
        <v>16749361.837400001</v>
      </c>
      <c r="C6" s="3">
        <f t="shared" si="0"/>
        <v>1566457.5257221228</v>
      </c>
      <c r="D6" s="3">
        <f t="shared" si="1"/>
        <v>15182904.311677877</v>
      </c>
      <c r="E6" s="2">
        <v>9.3523415454811354E-2</v>
      </c>
      <c r="F6" s="2">
        <v>0.14841796207716809</v>
      </c>
    </row>
    <row r="7" spans="1:14" x14ac:dyDescent="0.3">
      <c r="A7" s="4" t="s">
        <v>4</v>
      </c>
      <c r="B7" s="3">
        <v>8117251.3673999999</v>
      </c>
      <c r="C7" s="3">
        <f t="shared" si="0"/>
        <v>2458117.0374755249</v>
      </c>
      <c r="D7" s="3">
        <f t="shared" si="1"/>
        <v>5659134.3299244754</v>
      </c>
      <c r="E7" s="2">
        <v>0.30282628025388764</v>
      </c>
      <c r="F7" s="2">
        <v>0.29442733652407654</v>
      </c>
    </row>
    <row r="8" spans="1:14" x14ac:dyDescent="0.3">
      <c r="A8" s="4" t="s">
        <v>5</v>
      </c>
      <c r="B8" s="3">
        <v>6987250.1205000002</v>
      </c>
      <c r="C8" s="3">
        <f t="shared" si="0"/>
        <v>1330424.1954467392</v>
      </c>
      <c r="D8" s="3">
        <f t="shared" si="1"/>
        <v>5656825.9250532612</v>
      </c>
      <c r="E8" s="2">
        <v>0.19040740956780511</v>
      </c>
      <c r="F8" s="2">
        <v>0.63183442611384333</v>
      </c>
    </row>
    <row r="9" spans="1:14" x14ac:dyDescent="0.3">
      <c r="A9" s="4" t="s">
        <v>6</v>
      </c>
      <c r="B9" s="3">
        <v>6657012.3391000004</v>
      </c>
      <c r="C9" s="3">
        <f t="shared" si="0"/>
        <v>3022490.8944582827</v>
      </c>
      <c r="D9" s="3">
        <f t="shared" si="1"/>
        <v>3634521.4446417177</v>
      </c>
      <c r="E9" s="2">
        <v>0.45403113896990471</v>
      </c>
      <c r="F9" s="2">
        <v>0.24455954218947765</v>
      </c>
    </row>
    <row r="10" spans="1:14" x14ac:dyDescent="0.3">
      <c r="A10" s="4" t="s">
        <v>14</v>
      </c>
      <c r="B10" s="3">
        <v>3384974.9626000002</v>
      </c>
      <c r="C10" s="3">
        <f t="shared" si="0"/>
        <v>474163.24485888117</v>
      </c>
      <c r="D10" s="3">
        <f t="shared" si="1"/>
        <v>2910811.7177411192</v>
      </c>
      <c r="E10" s="2">
        <v>0.14007880415596227</v>
      </c>
      <c r="F10" s="2">
        <v>0.45791125994309589</v>
      </c>
    </row>
    <row r="17" spans="1:14" x14ac:dyDescent="0.3">
      <c r="D17" s="8"/>
      <c r="E17" s="8"/>
    </row>
    <row r="18" spans="1:14" x14ac:dyDescent="0.3">
      <c r="D18" s="8"/>
      <c r="E18" s="8"/>
    </row>
    <row r="19" spans="1:14" x14ac:dyDescent="0.3">
      <c r="D19" s="8"/>
      <c r="E19" s="8"/>
    </row>
    <row r="20" spans="1:14" x14ac:dyDescent="0.3">
      <c r="D20" s="8"/>
      <c r="E20" s="8"/>
    </row>
    <row r="21" spans="1:14" x14ac:dyDescent="0.3">
      <c r="D21" s="8"/>
      <c r="E21" s="8"/>
    </row>
    <row r="22" spans="1:14" x14ac:dyDescent="0.3">
      <c r="D22" s="8"/>
      <c r="E22" s="8"/>
    </row>
    <row r="23" spans="1:14" x14ac:dyDescent="0.3">
      <c r="D23" s="8"/>
      <c r="E23" s="8"/>
    </row>
    <row r="31" spans="1:14" x14ac:dyDescent="0.3">
      <c r="A31" s="7" t="s">
        <v>15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5" spans="1:7" x14ac:dyDescent="0.3">
      <c r="A35" s="4" t="s">
        <v>8</v>
      </c>
      <c r="B35" s="4" t="s">
        <v>9</v>
      </c>
      <c r="C35" s="4" t="s">
        <v>16</v>
      </c>
      <c r="D35" s="4" t="s">
        <v>17</v>
      </c>
      <c r="E35" s="4" t="s">
        <v>18</v>
      </c>
      <c r="F35" s="5" t="s">
        <v>19</v>
      </c>
      <c r="G35" s="5" t="s">
        <v>20</v>
      </c>
    </row>
    <row r="36" spans="1:7" x14ac:dyDescent="0.3">
      <c r="A36" s="4" t="s">
        <v>6</v>
      </c>
      <c r="B36" s="3">
        <v>6657012.3391000004</v>
      </c>
      <c r="C36" s="3">
        <v>1628035.89</v>
      </c>
      <c r="D36" s="3">
        <f t="shared" ref="D36:D42" si="2">B36-C36</f>
        <v>5028976.4491000008</v>
      </c>
      <c r="E36" s="2">
        <v>0.45403113896990471</v>
      </c>
      <c r="F36" s="2">
        <f t="shared" ref="F36:F41" si="3">C36/B36</f>
        <v>0.24455954218947765</v>
      </c>
      <c r="G36" s="1">
        <f t="shared" ref="G36:G42" si="4">1-F36</f>
        <v>0.75544045781052238</v>
      </c>
    </row>
    <row r="37" spans="1:7" x14ac:dyDescent="0.3">
      <c r="A37" s="4" t="s">
        <v>4</v>
      </c>
      <c r="B37" s="3">
        <v>8117251.3673999999</v>
      </c>
      <c r="C37" s="3">
        <v>2389940.7000000002</v>
      </c>
      <c r="D37" s="3">
        <f t="shared" si="2"/>
        <v>5727310.6673999997</v>
      </c>
      <c r="E37" s="2">
        <v>0.30282628025388764</v>
      </c>
      <c r="F37" s="2">
        <f t="shared" si="3"/>
        <v>0.29442733652407654</v>
      </c>
      <c r="G37" s="1">
        <f t="shared" si="4"/>
        <v>0.7055726634759234</v>
      </c>
    </row>
    <row r="38" spans="1:7" x14ac:dyDescent="0.3">
      <c r="A38" s="4" t="s">
        <v>5</v>
      </c>
      <c r="B38" s="3">
        <v>6987250.1205000002</v>
      </c>
      <c r="C38" s="3">
        <v>4414785.17</v>
      </c>
      <c r="D38" s="3">
        <f t="shared" si="2"/>
        <v>2572464.9505000003</v>
      </c>
      <c r="E38" s="2">
        <v>0.19040740956780511</v>
      </c>
      <c r="F38" s="2">
        <f t="shared" si="3"/>
        <v>0.63183442611384333</v>
      </c>
      <c r="G38" s="1">
        <f t="shared" si="4"/>
        <v>0.36816557388615667</v>
      </c>
    </row>
    <row r="39" spans="1:7" x14ac:dyDescent="0.3">
      <c r="A39" s="4" t="s">
        <v>14</v>
      </c>
      <c r="B39" s="3">
        <v>3384974.9626000002</v>
      </c>
      <c r="C39" s="3">
        <v>1550018.15</v>
      </c>
      <c r="D39" s="3">
        <f t="shared" si="2"/>
        <v>1834956.8126000003</v>
      </c>
      <c r="E39" s="2">
        <v>0.14007880415596227</v>
      </c>
      <c r="F39" s="2">
        <f t="shared" si="3"/>
        <v>0.45791125994309589</v>
      </c>
      <c r="G39" s="1">
        <f t="shared" si="4"/>
        <v>0.54208874005690411</v>
      </c>
    </row>
    <row r="40" spans="1:7" x14ac:dyDescent="0.3">
      <c r="A40" s="4" t="s">
        <v>3</v>
      </c>
      <c r="B40" s="3">
        <v>16749361.837400001</v>
      </c>
      <c r="C40" s="3">
        <v>2485906.15</v>
      </c>
      <c r="D40" s="3">
        <f t="shared" si="2"/>
        <v>14263455.6874</v>
      </c>
      <c r="E40" s="2">
        <v>9.3523415454811354E-2</v>
      </c>
      <c r="F40" s="2">
        <f t="shared" si="3"/>
        <v>0.14841796207716809</v>
      </c>
      <c r="G40" s="1">
        <f t="shared" si="4"/>
        <v>0.85158203792283194</v>
      </c>
    </row>
    <row r="41" spans="1:7" x14ac:dyDescent="0.3">
      <c r="A41" s="4" t="s">
        <v>2</v>
      </c>
      <c r="B41" s="3">
        <v>21172387.315000001</v>
      </c>
      <c r="C41" s="3">
        <v>5016604.25</v>
      </c>
      <c r="D41" s="3">
        <f t="shared" si="2"/>
        <v>16155783.065000001</v>
      </c>
      <c r="E41" s="2">
        <v>7.61435043473251E-2</v>
      </c>
      <c r="F41" s="2">
        <f t="shared" si="3"/>
        <v>0.23694088792934023</v>
      </c>
      <c r="G41" s="1">
        <f t="shared" si="4"/>
        <v>0.7630591120706598</v>
      </c>
    </row>
    <row r="42" spans="1:7" x14ac:dyDescent="0.3">
      <c r="A42" s="4" t="s">
        <v>1</v>
      </c>
      <c r="B42" s="3">
        <v>21882224.935800001</v>
      </c>
      <c r="C42" s="3">
        <v>4999458.93</v>
      </c>
      <c r="D42" s="3">
        <f t="shared" si="2"/>
        <v>16882766.005800001</v>
      </c>
      <c r="E42" s="2">
        <v>7.1718116150704128E-2</v>
      </c>
      <c r="F42" s="2">
        <f>C42/B42</f>
        <v>0.22847123382872869</v>
      </c>
      <c r="G42" s="1">
        <f t="shared" si="4"/>
        <v>0.77152876617127131</v>
      </c>
    </row>
  </sheetData>
  <autoFilter ref="A35:E42" xr:uid="{2123E476-16D2-4332-A086-09F5EAD9A7B2}">
    <sortState xmlns:xlrd2="http://schemas.microsoft.com/office/spreadsheetml/2017/richdata2" ref="A36:E42">
      <sortCondition descending="1" ref="E35:E42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6868334DA31498A1F5C8814A62948" ma:contentTypeVersion="11" ma:contentTypeDescription="Create a new document." ma:contentTypeScope="" ma:versionID="9db98eb1dc49adbfa4eb3d9d57c51bab">
  <xsd:schema xmlns:xsd="http://www.w3.org/2001/XMLSchema" xmlns:xs="http://www.w3.org/2001/XMLSchema" xmlns:p="http://schemas.microsoft.com/office/2006/metadata/properties" xmlns:ns2="780ba38d-1c9a-443a-8257-8e4e63606d82" xmlns:ns3="284a952b-6074-48fc-b0ee-ae4f41100f56" targetNamespace="http://schemas.microsoft.com/office/2006/metadata/properties" ma:root="true" ma:fieldsID="59e48465ce1190ad94faad71cfb7ebe6" ns2:_="" ns3:_="">
    <xsd:import namespace="780ba38d-1c9a-443a-8257-8e4e63606d82"/>
    <xsd:import namespace="284a952b-6074-48fc-b0ee-ae4f41100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ba38d-1c9a-443a-8257-8e4e63606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570ffc-b4bc-4598-b0e6-c5f66bc0b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952b-6074-48fc-b0ee-ae4f41100f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692a3-d7f1-4ac2-8c35-2c103b16b2ec}" ma:internalName="TaxCatchAll" ma:showField="CatchAllData" ma:web="284a952b-6074-48fc-b0ee-ae4f41100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0ba38d-1c9a-443a-8257-8e4e63606d82">
      <Terms xmlns="http://schemas.microsoft.com/office/infopath/2007/PartnerControls"/>
    </lcf76f155ced4ddcb4097134ff3c332f>
    <TaxCatchAll xmlns="284a952b-6074-48fc-b0ee-ae4f41100f56" xsi:nil="true"/>
  </documentManagement>
</p:properties>
</file>

<file path=customXml/itemProps1.xml><?xml version="1.0" encoding="utf-8"?>
<ds:datastoreItem xmlns:ds="http://schemas.openxmlformats.org/officeDocument/2006/customXml" ds:itemID="{BC4064CB-78F9-4CB8-9EBC-53293D682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ba38d-1c9a-443a-8257-8e4e63606d82"/>
    <ds:schemaRef ds:uri="284a952b-6074-48fc-b0ee-ae4f41100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80E554-E31A-4AF0-BDB1-2498A3D14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FBF60-8DDA-4695-96F1-27AE92D7B0D3}">
  <ds:schemaRefs>
    <ds:schemaRef ds:uri="http://schemas.microsoft.com/office/2006/metadata/properties"/>
    <ds:schemaRef ds:uri="http://schemas.microsoft.com/office/infopath/2007/PartnerControls"/>
    <ds:schemaRef ds:uri="780ba38d-1c9a-443a-8257-8e4e63606d82"/>
    <ds:schemaRef ds:uri="284a952b-6074-48fc-b0ee-ae4f41100f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I-3</vt:lpstr>
      <vt:lpstr>Sub sector re &amp; electrif.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 Taha El-Baba</dc:creator>
  <cp:keywords/>
  <dc:description/>
  <cp:lastModifiedBy>Janne PIPER</cp:lastModifiedBy>
  <cp:revision/>
  <dcterms:created xsi:type="dcterms:W3CDTF">2024-05-06T16:48:49Z</dcterms:created>
  <dcterms:modified xsi:type="dcterms:W3CDTF">2025-09-08T17:50:59Z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0x01010072D6868334DA31498A1F5C8814A62948</vt:lpwstr>
  </property>
  <property fmtid="{D5CDD505-2E9C-101B-9397-08002B2CF9AE}" pid="3" name="MediaServiceImageTags">
    <vt:lpwstr/>
  </property>
</Properties>
</file>