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renewables21.sharepoint.com/sites/GSR2025/Shared Documents/Data Pack/GSR_2025_Demand/Industry/"/>
    </mc:Choice>
  </mc:AlternateContent>
  <xr:revisionPtr revIDLastSave="26" documentId="8_{C450E722-906C-4707-A95E-D8C9C9492351}" xr6:coauthVersionLast="47" xr6:coauthVersionMax="47" xr10:uidLastSave="{B431B2F4-C998-424A-83FA-3A485A793433}"/>
  <bookViews>
    <workbookView xWindow="28680" yWindow="-120" windowWidth="29040" windowHeight="15720" firstSheet="3" activeTab="3" xr2:uid="{00000000-000D-0000-FFFF-FFFF00000000}"/>
  </bookViews>
  <sheets>
    <sheet name="Sub sector data" sheetId="7" state="hidden" r:id="rId1"/>
    <sheet name="electricity time series" sheetId="2" state="hidden" r:id="rId2"/>
    <sheet name="RE share sub sector evolution" sheetId="3" state="hidden" r:id="rId3"/>
    <sheet name="Figure I-5" sheetId="6" r:id="rId4"/>
  </sheets>
  <definedNames>
    <definedName name="_xlnm._FilterDatabase" localSheetId="0" hidden="1">'Sub sector data'!$A$40:$D$40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7" l="1"/>
  <c r="E42" i="7"/>
  <c r="E43" i="7"/>
  <c r="E44" i="7"/>
  <c r="E45" i="7"/>
  <c r="E46" i="7"/>
  <c r="E47" i="7"/>
  <c r="E41" i="7"/>
  <c r="C36" i="7"/>
  <c r="C35" i="7"/>
  <c r="D35" i="7" s="1"/>
  <c r="C34" i="7"/>
  <c r="D34" i="7" s="1"/>
  <c r="C31" i="7"/>
  <c r="B37" i="7"/>
  <c r="B36" i="7"/>
  <c r="B35" i="7"/>
  <c r="B34" i="7"/>
  <c r="B33" i="7"/>
  <c r="B32" i="7"/>
  <c r="B31" i="7"/>
  <c r="D28" i="7"/>
  <c r="D27" i="7"/>
  <c r="D26" i="7"/>
  <c r="D25" i="7"/>
  <c r="C37" i="7" s="1"/>
  <c r="D24" i="7"/>
  <c r="D23" i="7"/>
  <c r="C33" i="7" s="1"/>
  <c r="D22" i="7"/>
  <c r="C32" i="7" s="1"/>
  <c r="E18" i="7"/>
  <c r="D18" i="7"/>
  <c r="E17" i="7"/>
  <c r="D17" i="7"/>
  <c r="E16" i="7"/>
  <c r="D16" i="7"/>
  <c r="E15" i="7"/>
  <c r="D15" i="7"/>
  <c r="E14" i="7"/>
  <c r="D14" i="7"/>
  <c r="E13" i="7"/>
  <c r="D13" i="7"/>
  <c r="E12" i="7"/>
  <c r="D12" i="7"/>
  <c r="G9" i="7"/>
  <c r="F43" i="7" s="1"/>
  <c r="G8" i="7"/>
  <c r="F45" i="7" s="1"/>
  <c r="G7" i="7"/>
  <c r="F41" i="7" s="1"/>
  <c r="G6" i="7"/>
  <c r="F44" i="7" s="1"/>
  <c r="G5" i="7"/>
  <c r="F42" i="7" s="1"/>
  <c r="G4" i="7"/>
  <c r="F46" i="7" s="1"/>
  <c r="F47" i="7"/>
  <c r="C48" i="3"/>
  <c r="D48" i="3"/>
  <c r="E48" i="3"/>
  <c r="F48" i="3"/>
  <c r="G48" i="3"/>
  <c r="H48" i="3"/>
  <c r="I48" i="3"/>
  <c r="J48" i="3"/>
  <c r="K48" i="3"/>
  <c r="L48" i="3"/>
  <c r="M48" i="3"/>
  <c r="N48" i="3"/>
  <c r="C49" i="3"/>
  <c r="D49" i="3"/>
  <c r="E49" i="3"/>
  <c r="F49" i="3"/>
  <c r="G49" i="3"/>
  <c r="H49" i="3"/>
  <c r="I49" i="3"/>
  <c r="J49" i="3"/>
  <c r="K49" i="3"/>
  <c r="L49" i="3"/>
  <c r="M49" i="3"/>
  <c r="N49" i="3"/>
  <c r="C50" i="3"/>
  <c r="D50" i="3"/>
  <c r="E50" i="3"/>
  <c r="F50" i="3"/>
  <c r="G50" i="3"/>
  <c r="H50" i="3"/>
  <c r="I50" i="3"/>
  <c r="J50" i="3"/>
  <c r="K50" i="3"/>
  <c r="L50" i="3"/>
  <c r="M50" i="3"/>
  <c r="N50" i="3"/>
  <c r="C51" i="3"/>
  <c r="D51" i="3"/>
  <c r="E51" i="3"/>
  <c r="F51" i="3"/>
  <c r="G51" i="3"/>
  <c r="H51" i="3"/>
  <c r="I51" i="3"/>
  <c r="J51" i="3"/>
  <c r="K51" i="3"/>
  <c r="L51" i="3"/>
  <c r="M51" i="3"/>
  <c r="N51" i="3"/>
  <c r="C52" i="3"/>
  <c r="D52" i="3"/>
  <c r="E52" i="3"/>
  <c r="F52" i="3"/>
  <c r="G52" i="3"/>
  <c r="H52" i="3"/>
  <c r="I52" i="3"/>
  <c r="J52" i="3"/>
  <c r="K52" i="3"/>
  <c r="L52" i="3"/>
  <c r="M52" i="3"/>
  <c r="N52" i="3"/>
  <c r="C53" i="3"/>
  <c r="D53" i="3"/>
  <c r="E53" i="3"/>
  <c r="F53" i="3"/>
  <c r="G53" i="3"/>
  <c r="H53" i="3"/>
  <c r="I53" i="3"/>
  <c r="J53" i="3"/>
  <c r="K53" i="3"/>
  <c r="L53" i="3"/>
  <c r="M53" i="3"/>
  <c r="N53" i="3"/>
  <c r="C54" i="3"/>
  <c r="D54" i="3"/>
  <c r="E54" i="3"/>
  <c r="F54" i="3"/>
  <c r="G54" i="3"/>
  <c r="H54" i="3"/>
  <c r="I54" i="3"/>
  <c r="J54" i="3"/>
  <c r="K54" i="3"/>
  <c r="L54" i="3"/>
  <c r="M54" i="3"/>
  <c r="N54" i="3"/>
  <c r="B49" i="3"/>
  <c r="B50" i="3"/>
  <c r="B51" i="3"/>
  <c r="B52" i="3"/>
  <c r="B53" i="3"/>
  <c r="B54" i="3"/>
  <c r="B48" i="3"/>
  <c r="D31" i="7" l="1"/>
  <c r="D36" i="7"/>
  <c r="D32" i="7"/>
  <c r="D33" i="7"/>
  <c r="D37" i="7"/>
</calcChain>
</file>

<file path=xl/sharedStrings.xml><?xml version="1.0" encoding="utf-8"?>
<sst xmlns="http://schemas.openxmlformats.org/spreadsheetml/2006/main" count="106" uniqueCount="65">
  <si>
    <t>Individual Consumptions (TJ)</t>
  </si>
  <si>
    <t>electricity</t>
  </si>
  <si>
    <t>share of electricity</t>
  </si>
  <si>
    <t>Industry TFEC - Mining and quarrying</t>
  </si>
  <si>
    <t>Industry TFEC - Paper, pulp and printing</t>
  </si>
  <si>
    <t>Industry TFEC - Chemical and petrochemical</t>
  </si>
  <si>
    <t>Industry TFEC - Food and tobacco</t>
  </si>
  <si>
    <t>Industry TFEC - Iron and steel</t>
  </si>
  <si>
    <t>Industry TFEC - Non-ferrous metals</t>
  </si>
  <si>
    <t>Industry TFEC - Non-metallic minerals</t>
  </si>
  <si>
    <t>Individual Renewable Electricity (TJ)</t>
  </si>
  <si>
    <t>as share of total</t>
  </si>
  <si>
    <t>as share of re</t>
  </si>
  <si>
    <t>Industry TFEC - Electricity - Renewable - Mining and quarrying</t>
  </si>
  <si>
    <t>Industry TFEC - Electricity - Renewable - Paper, pulp and printing</t>
  </si>
  <si>
    <t>Industry TFEC - Electricity - Renewable - Chemical and petrochemical</t>
  </si>
  <si>
    <t>Industry TFEC - Electricity - Renewable - Food and tobacco</t>
  </si>
  <si>
    <t>Industry TFEC - Electricity - Renewable - Iron and steel</t>
  </si>
  <si>
    <t>Industry TFEC - Electricity - Renewable - Non-ferrous metals</t>
  </si>
  <si>
    <t>Industry TFEC - Electricity - Renewable - Non-metallic minerals</t>
  </si>
  <si>
    <t>Individual Renewable Energy Shares (%)</t>
  </si>
  <si>
    <t>in TJ</t>
  </si>
  <si>
    <t>Share (%) - Industry TFEC - Renewable - Mining and quarrying</t>
  </si>
  <si>
    <t>Share (%) - Industry TFEC - Renewable - Paper, pulp and printing</t>
  </si>
  <si>
    <t>Share (%) - Industry TFEC - Renewable - Chemical and petrochemical</t>
  </si>
  <si>
    <t>Share (%) - Industry TFEC - Renewable - Food and tobacco</t>
  </si>
  <si>
    <t>Share (%) - Industry TFEC - Renewable - Iron and steel</t>
  </si>
  <si>
    <t>Share (%) - Industry TFEC - Renewable - Non-ferrous metals</t>
  </si>
  <si>
    <t>Share (%) - Industry TFEC - Renewable - Non-metallic minerals</t>
  </si>
  <si>
    <t>total</t>
  </si>
  <si>
    <t>RE</t>
  </si>
  <si>
    <t>non-re</t>
  </si>
  <si>
    <t>Chemical and petrochemical</t>
  </si>
  <si>
    <t>Mining and quarrying</t>
  </si>
  <si>
    <t>Paper, pulp and printing</t>
  </si>
  <si>
    <t>Iron and steel</t>
  </si>
  <si>
    <t>Non-ferrous metals</t>
  </si>
  <si>
    <t>Non-metallic minerals</t>
  </si>
  <si>
    <t>Food and tobacco</t>
  </si>
  <si>
    <t>RE share</t>
  </si>
  <si>
    <t>electricity share</t>
  </si>
  <si>
    <t>Individual Bioenergy (TJ)</t>
  </si>
  <si>
    <t>ELECTRCITY USE</t>
  </si>
  <si>
    <t xml:space="preserve">   Total final consumption</t>
  </si>
  <si>
    <t xml:space="preserve">      Industry</t>
  </si>
  <si>
    <t xml:space="preserve">         Mining and quarrying</t>
  </si>
  <si>
    <t xml:space="preserve">         Construction</t>
  </si>
  <si>
    <t xml:space="preserve">         Manufacturing</t>
  </si>
  <si>
    <t xml:space="preserve">            Iron and steel</t>
  </si>
  <si>
    <t xml:space="preserve">            Chemical and petrochemical</t>
  </si>
  <si>
    <t xml:space="preserve">            Non-ferrous metals</t>
  </si>
  <si>
    <t xml:space="preserve">            Non-metallic minerals</t>
  </si>
  <si>
    <t xml:space="preserve">            Transport equipment</t>
  </si>
  <si>
    <t xml:space="preserve">            Machinery</t>
  </si>
  <si>
    <t xml:space="preserve">            Food and tobacco</t>
  </si>
  <si>
    <t xml:space="preserve">            Paper, pulp and printing</t>
  </si>
  <si>
    <t xml:space="preserve">            Wood and wood products</t>
  </si>
  <si>
    <t xml:space="preserve">            Textile and leather</t>
  </si>
  <si>
    <t xml:space="preserve">         Industry not elsewhere specified</t>
  </si>
  <si>
    <t>TOTAL TFEC</t>
  </si>
  <si>
    <t>RE TFEC</t>
  </si>
  <si>
    <t>Pulp, paper and printing</t>
  </si>
  <si>
    <t>Industry Sub-sector</t>
  </si>
  <si>
    <r>
      <rPr>
        <b/>
        <sz val="11"/>
        <color theme="1"/>
        <rFont val="Calibri"/>
        <family val="2"/>
        <scheme val="minor"/>
      </rPr>
      <t xml:space="preserve">Source: </t>
    </r>
    <r>
      <rPr>
        <sz val="11"/>
        <color theme="1"/>
        <rFont val="Calibri"/>
        <family val="2"/>
        <scheme val="minor"/>
      </rPr>
      <t xml:space="preserve">Based on IEA World Energy Balance, 2025, processed by REN21. </t>
    </r>
  </si>
  <si>
    <t>Figure I-5. Share of Renewable Energy in Total Final Energy Use by Light Industry Sub-Sector, 2013 to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</si>
</sst>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%"/>
    <numFmt numFmtId="165" formatCode="_-* #,##0_-;\-* #,##0_-;_-* &quot;-&quot;??_-;_-@_-"/>
    <numFmt numFmtId="166" formatCode="_(* #,##0_);_(* \(#,##0\);_(* &quot;-&quot;??_);_(@_)"/>
    <numFmt numFmtId="167" formatCode="0.0"/>
  </numFmts>
  <fonts count="7" x14ac:knownFonts="1">
    <font>
      <sz val="11"/>
      <color theme="1"/>
      <name val="Calibri"/>
      <family val="2"/>
      <scheme val="minor"/>
    </font>
    <font>
      <b/>
      <sz val="12"/>
      <color rgb="FF000000"/>
      <name val="Trebuchet MS"/>
      <family val="2"/>
    </font>
    <font>
      <sz val="11"/>
      <color theme="1"/>
      <name val="Trebuchet MS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Aptos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9"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center" vertical="top"/>
    </xf>
    <xf numFmtId="0" fontId="0" fillId="3" borderId="0" xfId="0" applyFill="1"/>
    <xf numFmtId="9" fontId="0" fillId="0" borderId="0" xfId="2" applyFont="1" applyAlignment="1">
      <alignment horizontal="center" vertical="center"/>
    </xf>
    <xf numFmtId="164" fontId="0" fillId="0" borderId="0" xfId="2" applyNumberFormat="1" applyFont="1"/>
    <xf numFmtId="165" fontId="0" fillId="0" borderId="0" xfId="1" applyNumberFormat="1" applyFont="1"/>
    <xf numFmtId="0" fontId="5" fillId="0" borderId="1" xfId="0" applyFont="1" applyBorder="1"/>
    <xf numFmtId="4" fontId="5" fillId="4" borderId="1" xfId="0" applyNumberFormat="1" applyFont="1" applyFill="1" applyBorder="1"/>
    <xf numFmtId="9" fontId="0" fillId="0" borderId="0" xfId="0" applyNumberFormat="1"/>
    <xf numFmtId="0" fontId="6" fillId="0" borderId="1" xfId="0" applyFont="1" applyBorder="1"/>
    <xf numFmtId="166" fontId="6" fillId="0" borderId="1" xfId="0" applyNumberFormat="1" applyFont="1" applyBorder="1"/>
    <xf numFmtId="4" fontId="6" fillId="0" borderId="1" xfId="0" applyNumberFormat="1" applyFont="1" applyBorder="1"/>
    <xf numFmtId="164" fontId="0" fillId="0" borderId="0" xfId="2" applyNumberFormat="1" applyFont="1" applyAlignment="1">
      <alignment horizontal="center" vertical="center"/>
    </xf>
    <xf numFmtId="166" fontId="0" fillId="0" borderId="0" xfId="0" applyNumberFormat="1"/>
    <xf numFmtId="9" fontId="0" fillId="0" borderId="0" xfId="2" applyFont="1"/>
    <xf numFmtId="165" fontId="0" fillId="0" borderId="0" xfId="0" applyNumberFormat="1"/>
    <xf numFmtId="0" fontId="0" fillId="0" borderId="2" xfId="0" applyBorder="1"/>
    <xf numFmtId="9" fontId="0" fillId="0" borderId="2" xfId="2" applyFont="1" applyBorder="1"/>
    <xf numFmtId="10" fontId="0" fillId="0" borderId="0" xfId="2" applyNumberFormat="1" applyFont="1"/>
    <xf numFmtId="0" fontId="3" fillId="5" borderId="2" xfId="0" applyFont="1" applyFill="1" applyBorder="1" applyAlignment="1">
      <alignment horizontal="center" vertical="top"/>
    </xf>
    <xf numFmtId="0" fontId="0" fillId="5" borderId="2" xfId="0" applyFill="1" applyBorder="1"/>
    <xf numFmtId="9" fontId="0" fillId="0" borderId="2" xfId="0" applyNumberFormat="1" applyBorder="1"/>
    <xf numFmtId="10" fontId="5" fillId="6" borderId="2" xfId="0" applyNumberFormat="1" applyFont="1" applyFill="1" applyBorder="1"/>
    <xf numFmtId="0" fontId="3" fillId="5" borderId="0" xfId="0" applyFont="1" applyFill="1"/>
    <xf numFmtId="0" fontId="3" fillId="6" borderId="2" xfId="0" applyFont="1" applyFill="1" applyBorder="1"/>
    <xf numFmtId="0" fontId="0" fillId="6" borderId="0" xfId="0" applyFill="1"/>
    <xf numFmtId="167" fontId="0" fillId="6" borderId="0" xfId="0" applyNumberFormat="1" applyFill="1"/>
  </cellXfs>
  <cellStyles count="3">
    <cellStyle name="Comma" xfId="1" builtinId="3"/>
    <cellStyle name="Normal" xfId="0" builtinId="0"/>
    <cellStyle name="Per cent" xfId="2" builtinId="5"/>
  </cellStyles>
  <dxfs count="11">
    <dxf>
      <font>
        <color rgb="FF000000"/>
      </font>
      <numFmt numFmtId="14" formatCode="0.00%"/>
      <fill>
        <patternFill>
          <bgColor rgb="FFFF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0000"/>
      </font>
      <numFmt numFmtId="3" formatCode="#,##0"/>
      <fill>
        <patternFill>
          <bgColor rgb="FFFF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0000"/>
      </font>
      <numFmt numFmtId="14" formatCode="0.00%"/>
      <fill>
        <patternFill>
          <bgColor rgb="FFFF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02889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02889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4F80BD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0000"/>
      </font>
      <numFmt numFmtId="14" formatCode="0.00%"/>
      <fill>
        <patternFill>
          <bgColor rgb="FFFF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0000"/>
      </font>
      <numFmt numFmtId="3" formatCode="#,##0"/>
      <fill>
        <patternFill>
          <bgColor rgb="FFFF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4F80BD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4F80BD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02889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Renewable Energy Share and Electrification Rates in Selected Industry Sub-Sectors, 2021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2"/>
          <c:order val="1"/>
          <c:tx>
            <c:strRef>
              <c:f>'Sub sector data'!$D$40</c:f>
              <c:strCache>
                <c:ptCount val="1"/>
                <c:pt idx="0">
                  <c:v>non-re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'Sub sector data'!$A$41:$A$47</c:f>
              <c:strCache>
                <c:ptCount val="7"/>
                <c:pt idx="0">
                  <c:v>Iron and steel</c:v>
                </c:pt>
                <c:pt idx="1">
                  <c:v>Chemical and petrochemical</c:v>
                </c:pt>
                <c:pt idx="2">
                  <c:v>Non-metallic minerals</c:v>
                </c:pt>
                <c:pt idx="3">
                  <c:v>Food and tobacco</c:v>
                </c:pt>
                <c:pt idx="4">
                  <c:v>Non-ferrous metals</c:v>
                </c:pt>
                <c:pt idx="5">
                  <c:v>Paper, pulp and printing</c:v>
                </c:pt>
                <c:pt idx="6">
                  <c:v>Mining and quarrying</c:v>
                </c:pt>
              </c:strCache>
            </c:strRef>
          </c:cat>
          <c:val>
            <c:numRef>
              <c:f>'Sub sector data'!$D$41:$D$47</c:f>
              <c:numCache>
                <c:formatCode>General</c:formatCode>
                <c:ptCount val="7"/>
                <c:pt idx="0">
                  <c:v>21305402.160528053</c:v>
                </c:pt>
                <c:pt idx="1">
                  <c:v>20693622.356584381</c:v>
                </c:pt>
                <c:pt idx="2">
                  <c:v>15953723.311346697</c:v>
                </c:pt>
                <c:pt idx="3">
                  <c:v>6174336.2832678873</c:v>
                </c:pt>
                <c:pt idx="4">
                  <c:v>6598437.1929648435</c:v>
                </c:pt>
                <c:pt idx="5">
                  <c:v>4045022.781811587</c:v>
                </c:pt>
                <c:pt idx="6">
                  <c:v>3241335.884288325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F7-41FB-9996-369B5BCE03DB}"/>
            </c:ext>
          </c:extLst>
        </c:ser>
        <c:ser>
          <c:idx val="1"/>
          <c:order val="2"/>
          <c:tx>
            <c:strRef>
              <c:f>'Sub sector data'!$C$40</c:f>
              <c:strCache>
                <c:ptCount val="1"/>
                <c:pt idx="0">
                  <c:v>RE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3C708C48-2BCB-4C10-ABED-43509CB833F8}" type="CELLRANGE">
                      <a:rPr lang="en-US"/>
                      <a:pPr/>
                      <a:t>[CELLRANGE]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86F7-41FB-9996-369B5BCE03D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FAD418D4-1EC5-48FF-8A73-D7E1ABD591B8}" type="CELLRANGE">
                      <a:rPr lang="en-US"/>
                      <a:pPr/>
                      <a:t>[CELLRANGE]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86F7-41FB-9996-369B5BCE03D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24F8A6C9-432E-403C-9C8D-C6173CB849C1}" type="CELLRANGE">
                      <a:rPr lang="en-US"/>
                      <a:pPr/>
                      <a:t>[CELLRANGE]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86F7-41FB-9996-369B5BCE03D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7FA6A107-FEDD-4000-9EF5-5C0E1B64AC85}" type="CELLRANGE">
                      <a:rPr lang="en-US"/>
                      <a:pPr/>
                      <a:t>[CELLRANGE]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86F7-41FB-9996-369B5BCE03D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F538D50C-3EE2-4383-B83A-0890851505E9}" type="CELLRANGE">
                      <a:rPr lang="en-US"/>
                      <a:pPr/>
                      <a:t>[CELLRANGE]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86F7-41FB-9996-369B5BCE03DB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3C385C06-CBFB-4F13-B30F-DDE2135CCF9C}" type="CELLRANGE">
                      <a:rPr lang="en-US"/>
                      <a:pPr/>
                      <a:t>[CELLRANGE]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86F7-41FB-9996-369B5BCE03DB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A8895F2C-7B42-4F86-AD47-284CBF9805F2}" type="CELLRANGE">
                      <a:rPr lang="en-US"/>
                      <a:pPr/>
                      <a:t>[CELLRANGE]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86F7-41FB-9996-369B5BCE03D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'Sub sector data'!$A$41:$A$47</c:f>
              <c:strCache>
                <c:ptCount val="7"/>
                <c:pt idx="0">
                  <c:v>Iron and steel</c:v>
                </c:pt>
                <c:pt idx="1">
                  <c:v>Chemical and petrochemical</c:v>
                </c:pt>
                <c:pt idx="2">
                  <c:v>Non-metallic minerals</c:v>
                </c:pt>
                <c:pt idx="3">
                  <c:v>Food and tobacco</c:v>
                </c:pt>
                <c:pt idx="4">
                  <c:v>Non-ferrous metals</c:v>
                </c:pt>
                <c:pt idx="5">
                  <c:v>Paper, pulp and printing</c:v>
                </c:pt>
                <c:pt idx="6">
                  <c:v>Mining and quarrying</c:v>
                </c:pt>
              </c:strCache>
            </c:strRef>
          </c:cat>
          <c:val>
            <c:numRef>
              <c:f>'Sub sector data'!$C$41:$C$47</c:f>
              <c:numCache>
                <c:formatCode>General</c:formatCode>
                <c:ptCount val="7"/>
                <c:pt idx="0">
                  <c:v>576822.77527194738</c:v>
                </c:pt>
                <c:pt idx="1">
                  <c:v>478764.9584156198</c:v>
                </c:pt>
                <c:pt idx="2">
                  <c:v>795638.5260533035</c:v>
                </c:pt>
                <c:pt idx="3">
                  <c:v>1942915.0841321126</c:v>
                </c:pt>
                <c:pt idx="4">
                  <c:v>388812.92753515654</c:v>
                </c:pt>
                <c:pt idx="5">
                  <c:v>2611989.5572884134</c:v>
                </c:pt>
                <c:pt idx="6">
                  <c:v>143639.07831167502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'Sub sector data'!$E$41:$E$47</c15:f>
                <c15:dlblRangeCache>
                  <c:ptCount val="7"/>
                  <c:pt idx="0">
                    <c:v>3%</c:v>
                  </c:pt>
                  <c:pt idx="1">
                    <c:v>2%</c:v>
                  </c:pt>
                  <c:pt idx="2">
                    <c:v>5%</c:v>
                  </c:pt>
                  <c:pt idx="3">
                    <c:v>24%</c:v>
                  </c:pt>
                  <c:pt idx="4">
                    <c:v>6%</c:v>
                  </c:pt>
                  <c:pt idx="5">
                    <c:v>39%</c:v>
                  </c:pt>
                  <c:pt idx="6">
                    <c:v>4%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86F7-41FB-9996-369B5BCE03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47534144"/>
        <c:axId val="114753462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'Sub sector data'!$B$40</c15:sqref>
                        </c15:formulaRef>
                      </c:ext>
                    </c:extLst>
                    <c:strCache>
                      <c:ptCount val="1"/>
                      <c:pt idx="0">
                        <c:v>total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'Sub sector data'!$A$41:$A$47</c15:sqref>
                        </c15:formulaRef>
                      </c:ext>
                    </c:extLst>
                    <c:strCache>
                      <c:ptCount val="7"/>
                      <c:pt idx="0">
                        <c:v>Iron and steel</c:v>
                      </c:pt>
                      <c:pt idx="1">
                        <c:v>Chemical and petrochemical</c:v>
                      </c:pt>
                      <c:pt idx="2">
                        <c:v>Non-metallic minerals</c:v>
                      </c:pt>
                      <c:pt idx="3">
                        <c:v>Food and tobacco</c:v>
                      </c:pt>
                      <c:pt idx="4">
                        <c:v>Non-ferrous metals</c:v>
                      </c:pt>
                      <c:pt idx="5">
                        <c:v>Paper, pulp and printing</c:v>
                      </c:pt>
                      <c:pt idx="6">
                        <c:v>Mining and quarrying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'Sub sector data'!$B$41:$B$47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21882224.935800001</c:v>
                      </c:pt>
                      <c:pt idx="1">
                        <c:v>21172387.315000001</c:v>
                      </c:pt>
                      <c:pt idx="2">
                        <c:v>16749361.837400001</c:v>
                      </c:pt>
                      <c:pt idx="3">
                        <c:v>8117251.3673999999</c:v>
                      </c:pt>
                      <c:pt idx="4">
                        <c:v>6987250.1205000002</c:v>
                      </c:pt>
                      <c:pt idx="5">
                        <c:v>6657012.3391000004</c:v>
                      </c:pt>
                      <c:pt idx="6">
                        <c:v>3384974.9626000002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86F7-41FB-9996-369B5BCE03DB}"/>
                  </c:ext>
                </c:extLst>
              </c15:ser>
            </c15:filteredBarSeries>
          </c:ext>
        </c:extLst>
      </c:barChart>
      <c:scatterChart>
        <c:scatterStyle val="lineMarker"/>
        <c:varyColors val="0"/>
        <c:ser>
          <c:idx val="3"/>
          <c:order val="3"/>
          <c:tx>
            <c:strRef>
              <c:f>'Sub sector data'!$F$40</c:f>
              <c:strCache>
                <c:ptCount val="1"/>
                <c:pt idx="0">
                  <c:v>electricity share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yVal>
            <c:numRef>
              <c:f>'Sub sector data'!$F$41:$F$47</c:f>
              <c:numCache>
                <c:formatCode>0%</c:formatCode>
                <c:ptCount val="7"/>
                <c:pt idx="0">
                  <c:v>0.22847123382872869</c:v>
                </c:pt>
                <c:pt idx="1">
                  <c:v>0.23694088792934023</c:v>
                </c:pt>
                <c:pt idx="2">
                  <c:v>0.14841796207716809</c:v>
                </c:pt>
                <c:pt idx="3">
                  <c:v>0.29442733652407654</c:v>
                </c:pt>
                <c:pt idx="4">
                  <c:v>0.63183442611384333</c:v>
                </c:pt>
                <c:pt idx="5">
                  <c:v>0.24455954218947765</c:v>
                </c:pt>
                <c:pt idx="6">
                  <c:v>0.45791125994309589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86F7-41FB-9996-369B5BCE03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2317968"/>
        <c:axId val="742319888"/>
      </c:scatterChart>
      <c:catAx>
        <c:axId val="1147534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7534624"/>
        <c:crosses val="autoZero"/>
        <c:auto val="1"/>
        <c:lblAlgn val="ctr"/>
        <c:lblOffset val="100"/>
        <c:noMultiLvlLbl val="0"/>
      </c:catAx>
      <c:valAx>
        <c:axId val="1147534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7534144"/>
        <c:crosses val="autoZero"/>
        <c:crossBetween val="between"/>
      </c:valAx>
      <c:valAx>
        <c:axId val="742319888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2317968"/>
        <c:crosses val="max"/>
        <c:crossBetween val="midCat"/>
      </c:valAx>
      <c:valAx>
        <c:axId val="742317968"/>
        <c:scaling>
          <c:orientation val="minMax"/>
        </c:scaling>
        <c:delete val="1"/>
        <c:axPos val="b"/>
        <c:majorTickMark val="out"/>
        <c:minorTickMark val="none"/>
        <c:tickLblPos val="nextTo"/>
        <c:crossAx val="74231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Share of bioenergy in RE TFEC, 2021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'Sub sector data'!$A$54:$A$60</c:f>
              <c:strCache>
                <c:ptCount val="7"/>
                <c:pt idx="0">
                  <c:v>Mining and quarrying</c:v>
                </c:pt>
                <c:pt idx="1">
                  <c:v>Paper, pulp and printing</c:v>
                </c:pt>
                <c:pt idx="2">
                  <c:v>Chemical and petrochemical</c:v>
                </c:pt>
                <c:pt idx="3">
                  <c:v>Food and tobacco</c:v>
                </c:pt>
                <c:pt idx="4">
                  <c:v>Iron and steel</c:v>
                </c:pt>
                <c:pt idx="5">
                  <c:v>Non-ferrous metals</c:v>
                </c:pt>
                <c:pt idx="6">
                  <c:v>Non-metallic minerals</c:v>
                </c:pt>
              </c:strCache>
            </c:strRef>
          </c:cat>
          <c:val>
            <c:numRef>
              <c:f>'Sub sector data'!$E$54:$E$60</c:f>
              <c:numCache>
                <c:formatCode>0%</c:formatCode>
                <c:ptCount val="7"/>
                <c:pt idx="0">
                  <c:v>9.065422517258355E-2</c:v>
                </c:pt>
                <c:pt idx="1">
                  <c:v>0.95910784068947008</c:v>
                </c:pt>
                <c:pt idx="2">
                  <c:v>0.52065788202349239</c:v>
                </c:pt>
                <c:pt idx="3">
                  <c:v>0.91147060692867232</c:v>
                </c:pt>
                <c:pt idx="4">
                  <c:v>0.29356114624635948</c:v>
                </c:pt>
                <c:pt idx="5">
                  <c:v>4.8016597227986235E-2</c:v>
                </c:pt>
                <c:pt idx="6">
                  <c:v>0.73833283353235224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07-4B81-9C57-60618511CE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54502000"/>
        <c:axId val="1172701680"/>
      </c:barChart>
      <c:catAx>
        <c:axId val="115450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2701680"/>
        <c:crosses val="autoZero"/>
        <c:auto val="1"/>
        <c:lblAlgn val="ctr"/>
        <c:lblOffset val="100"/>
        <c:noMultiLvlLbl val="0"/>
      </c:catAx>
      <c:valAx>
        <c:axId val="117270168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4502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Share of Bioenergy in TFEC,</a:t>
            </a:r>
            <a:r>
              <a:rPr lang="fr-FR" baseline="0"/>
              <a:t> 2021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'Sub sector data'!$A$54:$A$60</c:f>
              <c:strCache>
                <c:ptCount val="7"/>
                <c:pt idx="0">
                  <c:v>Mining and quarrying</c:v>
                </c:pt>
                <c:pt idx="1">
                  <c:v>Paper, pulp and printing</c:v>
                </c:pt>
                <c:pt idx="2">
                  <c:v>Chemical and petrochemical</c:v>
                </c:pt>
                <c:pt idx="3">
                  <c:v>Food and tobacco</c:v>
                </c:pt>
                <c:pt idx="4">
                  <c:v>Iron and steel</c:v>
                </c:pt>
                <c:pt idx="5">
                  <c:v>Non-ferrous metals</c:v>
                </c:pt>
                <c:pt idx="6">
                  <c:v>Non-metallic minerals</c:v>
                </c:pt>
              </c:strCache>
            </c:strRef>
          </c:cat>
          <c:val>
            <c:numRef>
              <c:f>'Sub sector data'!$D$54:$D$60</c:f>
              <c:numCache>
                <c:formatCode>0%</c:formatCode>
                <c:ptCount val="7"/>
                <c:pt idx="0">
                  <c:v>3.8468495314503423E-3</c:v>
                </c:pt>
                <c:pt idx="1">
                  <c:v>0.37632191989192326</c:v>
                </c:pt>
                <c:pt idx="2">
                  <c:v>1.1773483335964657E-2</c:v>
                </c:pt>
                <c:pt idx="3">
                  <c:v>0.21816621301848402</c:v>
                </c:pt>
                <c:pt idx="4">
                  <c:v>7.7383700965803276E-3</c:v>
                </c:pt>
                <c:pt idx="5">
                  <c:v>2.6719343685314995E-3</c:v>
                </c:pt>
                <c:pt idx="6">
                  <c:v>3.507274206093746E-2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A0-4575-96A2-98DCF81662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6467440"/>
        <c:axId val="536466000"/>
      </c:barChart>
      <c:catAx>
        <c:axId val="53646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6466000"/>
        <c:crosses val="autoZero"/>
        <c:auto val="1"/>
        <c:lblAlgn val="ctr"/>
        <c:lblOffset val="100"/>
        <c:noMultiLvlLbl val="0"/>
      </c:catAx>
      <c:valAx>
        <c:axId val="536466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6467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'RE share sub sector evolution'!$A$3</c:f>
              <c:strCache>
                <c:ptCount val="1"/>
                <c:pt idx="0">
                  <c:v>Share (%) - Industry TFEC - Renewable - Paper, pulp and printing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'RE share sub sector evolution'!$B$1:$N$1</c:f>
              <c:numCache>
                <c:formatCode>General</c:formatCode>
                <c:ptCount val="13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'RE share sub sector evolution'!$B$3:$N$3</c:f>
              <c:numCache>
                <c:formatCode>General</c:formatCode>
                <c:ptCount val="13"/>
                <c:pt idx="0">
                  <c:v>0.33640431974435481</c:v>
                </c:pt>
                <c:pt idx="1">
                  <c:v>0.3536505207753905</c:v>
                </c:pt>
                <c:pt idx="2">
                  <c:v>0.36161853401428212</c:v>
                </c:pt>
                <c:pt idx="3">
                  <c:v>0.36541010121448031</c:v>
                </c:pt>
                <c:pt idx="4">
                  <c:v>0.37889506120376232</c:v>
                </c:pt>
                <c:pt idx="5">
                  <c:v>0.39902579370472319</c:v>
                </c:pt>
                <c:pt idx="6">
                  <c:v>0.40825176634106441</c:v>
                </c:pt>
                <c:pt idx="7">
                  <c:v>0.39838613986454569</c:v>
                </c:pt>
                <c:pt idx="8">
                  <c:v>0.39956383723803479</c:v>
                </c:pt>
                <c:pt idx="9">
                  <c:v>0.4158034745395941</c:v>
                </c:pt>
                <c:pt idx="10">
                  <c:v>0.42036266734296429</c:v>
                </c:pt>
                <c:pt idx="11">
                  <c:v>0.40939284129060699</c:v>
                </c:pt>
                <c:pt idx="12">
                  <c:v>0.39236663900213581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1A4-4594-B279-FFD5A071490B}"/>
            </c:ext>
          </c:extLst>
        </c:ser>
        <c:ser>
          <c:idx val="3"/>
          <c:order val="1"/>
          <c:tx>
            <c:strRef>
              <c:f>'RE share sub sector evolution'!$A$5</c:f>
              <c:strCache>
                <c:ptCount val="1"/>
                <c:pt idx="0">
                  <c:v>Share (%) - Industry TFEC - Renewable - Food and tobacco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'RE share sub sector evolution'!$B$1:$N$1</c:f>
              <c:numCache>
                <c:formatCode>General</c:formatCode>
                <c:ptCount val="13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'RE share sub sector evolution'!$B$5:$N$5</c:f>
              <c:numCache>
                <c:formatCode>General</c:formatCode>
                <c:ptCount val="13"/>
                <c:pt idx="0">
                  <c:v>0.23365647160271699</c:v>
                </c:pt>
                <c:pt idx="1">
                  <c:v>0.23625280671465809</c:v>
                </c:pt>
                <c:pt idx="2">
                  <c:v>0.23847636959076801</c:v>
                </c:pt>
                <c:pt idx="3">
                  <c:v>0.24033261125612471</c:v>
                </c:pt>
                <c:pt idx="4">
                  <c:v>0.24869168913811079</c:v>
                </c:pt>
                <c:pt idx="5">
                  <c:v>0.24688233707716631</c:v>
                </c:pt>
                <c:pt idx="6">
                  <c:v>0.25748134286181401</c:v>
                </c:pt>
                <c:pt idx="7">
                  <c:v>0.2469883738444415</c:v>
                </c:pt>
                <c:pt idx="8">
                  <c:v>0.26145230649709039</c:v>
                </c:pt>
                <c:pt idx="9">
                  <c:v>0.25091215634368258</c:v>
                </c:pt>
                <c:pt idx="10">
                  <c:v>0.24628293645476521</c:v>
                </c:pt>
                <c:pt idx="11">
                  <c:v>0.26117530461054228</c:v>
                </c:pt>
                <c:pt idx="12">
                  <c:v>0.23935627913841959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51A4-4594-B279-FFD5A071490B}"/>
            </c:ext>
          </c:extLst>
        </c:ser>
        <c:ser>
          <c:idx val="2"/>
          <c:order val="2"/>
          <c:tx>
            <c:strRef>
              <c:f>'RE share sub sector evolution'!$A$6</c:f>
              <c:strCache>
                <c:ptCount val="1"/>
                <c:pt idx="0">
                  <c:v>Share (%) - Industry TFEC - Renewable - Iron and steel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'RE share sub sector evolution'!$B$1:$N$1</c:f>
              <c:numCache>
                <c:formatCode>General</c:formatCode>
                <c:ptCount val="13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'RE share sub sector evolution'!$B$6:$N$6</c:f>
              <c:numCache>
                <c:formatCode>General</c:formatCode>
                <c:ptCount val="13"/>
                <c:pt idx="0">
                  <c:v>1.906930832892861E-2</c:v>
                </c:pt>
                <c:pt idx="1">
                  <c:v>2.006415947796639E-2</c:v>
                </c:pt>
                <c:pt idx="2">
                  <c:v>1.971086453736497E-2</c:v>
                </c:pt>
                <c:pt idx="3">
                  <c:v>1.9226194256656119E-2</c:v>
                </c:pt>
                <c:pt idx="4">
                  <c:v>1.9239571984683599E-2</c:v>
                </c:pt>
                <c:pt idx="5">
                  <c:v>1.8985708873018571E-2</c:v>
                </c:pt>
                <c:pt idx="6">
                  <c:v>1.9313529250571618E-2</c:v>
                </c:pt>
                <c:pt idx="7">
                  <c:v>1.9853143952449779E-2</c:v>
                </c:pt>
                <c:pt idx="8">
                  <c:v>2.1679541701021071E-2</c:v>
                </c:pt>
                <c:pt idx="9">
                  <c:v>2.3235695857157349E-2</c:v>
                </c:pt>
                <c:pt idx="10">
                  <c:v>2.3701316731570918E-2</c:v>
                </c:pt>
                <c:pt idx="11">
                  <c:v>2.545486080540306E-2</c:v>
                </c:pt>
                <c:pt idx="12">
                  <c:v>2.6360334790647699E-2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347-44E5-8615-9474B0D85E8E}"/>
            </c:ext>
          </c:extLst>
        </c:ser>
        <c:ser>
          <c:idx val="4"/>
          <c:order val="3"/>
          <c:tx>
            <c:strRef>
              <c:f>'RE share sub sector evolution'!$A$7</c:f>
              <c:strCache>
                <c:ptCount val="1"/>
                <c:pt idx="0">
                  <c:v>Share (%) - Industry TFEC - Renewable - Non-ferrous metals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'RE share sub sector evolution'!$B$1:$N$1</c:f>
              <c:numCache>
                <c:formatCode>General</c:formatCode>
                <c:ptCount val="13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'RE share sub sector evolution'!$B$7:$N$7</c:f>
              <c:numCache>
                <c:formatCode>General</c:formatCode>
                <c:ptCount val="13"/>
                <c:pt idx="0">
                  <c:v>3.084292662715828E-2</c:v>
                </c:pt>
                <c:pt idx="1">
                  <c:v>3.102369383891727E-2</c:v>
                </c:pt>
                <c:pt idx="2">
                  <c:v>3.3092884898199268E-2</c:v>
                </c:pt>
                <c:pt idx="3">
                  <c:v>3.5207675643967172E-2</c:v>
                </c:pt>
                <c:pt idx="4">
                  <c:v>3.7392770942139601E-2</c:v>
                </c:pt>
                <c:pt idx="5">
                  <c:v>4.1087355913661777E-2</c:v>
                </c:pt>
                <c:pt idx="6">
                  <c:v>4.1556658369289047E-2</c:v>
                </c:pt>
                <c:pt idx="7">
                  <c:v>4.4333505829123723E-2</c:v>
                </c:pt>
                <c:pt idx="8">
                  <c:v>4.8429436226264312E-2</c:v>
                </c:pt>
                <c:pt idx="9">
                  <c:v>5.0080007689088123E-2</c:v>
                </c:pt>
                <c:pt idx="10">
                  <c:v>5.1607450683709949E-2</c:v>
                </c:pt>
                <c:pt idx="11">
                  <c:v>5.5521244866414958E-2</c:v>
                </c:pt>
                <c:pt idx="12">
                  <c:v>5.5646058296154641E-2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347-44E5-8615-9474B0D85E8E}"/>
            </c:ext>
          </c:extLst>
        </c:ser>
        <c:ser>
          <c:idx val="5"/>
          <c:order val="4"/>
          <c:tx>
            <c:strRef>
              <c:f>'RE share sub sector evolution'!$A$4</c:f>
              <c:strCache>
                <c:ptCount val="1"/>
                <c:pt idx="0">
                  <c:v>Share (%) - Industry TFEC - Renewable - Chemical and petrochemical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'RE share sub sector evolution'!$B$1:$N$1</c:f>
              <c:numCache>
                <c:formatCode>General</c:formatCode>
                <c:ptCount val="13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'RE share sub sector evolution'!$B$4:$N$4</c:f>
              <c:numCache>
                <c:formatCode>General</c:formatCode>
                <c:ptCount val="13"/>
                <c:pt idx="0">
                  <c:v>1.302388337450628E-2</c:v>
                </c:pt>
                <c:pt idx="1">
                  <c:v>1.276893777421363E-2</c:v>
                </c:pt>
                <c:pt idx="2">
                  <c:v>1.305160805961963E-2</c:v>
                </c:pt>
                <c:pt idx="3">
                  <c:v>1.372689775850241E-2</c:v>
                </c:pt>
                <c:pt idx="4">
                  <c:v>1.5139652351200541E-2</c:v>
                </c:pt>
                <c:pt idx="5">
                  <c:v>1.5956711378894119E-2</c:v>
                </c:pt>
                <c:pt idx="6">
                  <c:v>1.5716927290158458E-2</c:v>
                </c:pt>
                <c:pt idx="7">
                  <c:v>1.7474768423579801E-2</c:v>
                </c:pt>
                <c:pt idx="8">
                  <c:v>1.9076811505513588E-2</c:v>
                </c:pt>
                <c:pt idx="9">
                  <c:v>1.9895002141045729E-2</c:v>
                </c:pt>
                <c:pt idx="10">
                  <c:v>2.092114818551714E-2</c:v>
                </c:pt>
                <c:pt idx="11">
                  <c:v>2.2081120925857369E-2</c:v>
                </c:pt>
                <c:pt idx="12">
                  <c:v>2.26127054683356E-2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347-44E5-8615-9474B0D85E8E}"/>
            </c:ext>
          </c:extLst>
        </c:ser>
        <c:ser>
          <c:idx val="6"/>
          <c:order val="5"/>
          <c:tx>
            <c:strRef>
              <c:f>'RE share sub sector evolution'!$A$8</c:f>
              <c:strCache>
                <c:ptCount val="1"/>
                <c:pt idx="0">
                  <c:v>Share (%) - Industry TFEC - Renewable - Non-metallic minerals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'RE share sub sector evolution'!$B$1:$N$1</c:f>
              <c:numCache>
                <c:formatCode>General</c:formatCode>
                <c:ptCount val="13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'RE share sub sector evolution'!$B$8:$N$8</c:f>
              <c:numCache>
                <c:formatCode>General</c:formatCode>
                <c:ptCount val="13"/>
                <c:pt idx="0">
                  <c:v>1.698183006179102E-2</c:v>
                </c:pt>
                <c:pt idx="1">
                  <c:v>1.7455823847702459E-2</c:v>
                </c:pt>
                <c:pt idx="2">
                  <c:v>1.9056897157167491E-2</c:v>
                </c:pt>
                <c:pt idx="3">
                  <c:v>2.0292166561694899E-2</c:v>
                </c:pt>
                <c:pt idx="4">
                  <c:v>2.1426873748124849E-2</c:v>
                </c:pt>
                <c:pt idx="5">
                  <c:v>2.140061038092304E-2</c:v>
                </c:pt>
                <c:pt idx="6">
                  <c:v>2.13235260797906E-2</c:v>
                </c:pt>
                <c:pt idx="7">
                  <c:v>2.2851384779328458E-2</c:v>
                </c:pt>
                <c:pt idx="8">
                  <c:v>2.3842476719724531E-2</c:v>
                </c:pt>
                <c:pt idx="9">
                  <c:v>2.5052416827931911E-2</c:v>
                </c:pt>
                <c:pt idx="10">
                  <c:v>2.6316028945895891E-2</c:v>
                </c:pt>
                <c:pt idx="11">
                  <c:v>3.1904907062415513E-2</c:v>
                </c:pt>
                <c:pt idx="12">
                  <c:v>4.7502617340124897E-2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347-44E5-8615-9474B0D85E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4903943"/>
        <c:axId val="1284905991"/>
      </c:lineChart>
      <c:catAx>
        <c:axId val="12849039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4905991"/>
        <c:crosses val="autoZero"/>
        <c:auto val="1"/>
        <c:lblAlgn val="ctr"/>
        <c:lblOffset val="100"/>
        <c:noMultiLvlLbl val="0"/>
      </c:catAx>
      <c:valAx>
        <c:axId val="1284905991"/>
        <c:scaling>
          <c:orientation val="minMax"/>
          <c:max val="0.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49039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'RE share sub sector evolution'!$A$49</c:f>
              <c:strCache>
                <c:ptCount val="1"/>
                <c:pt idx="0">
                  <c:v>Industry TFEC - Paper, pulp and printing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'RE share sub sector evolution'!$B$47:$N$47</c:f>
              <c:numCache>
                <c:formatCode>General</c:formatCode>
                <c:ptCount val="13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'RE share sub sector evolution'!$B$49:$N$49</c:f>
              <c:numCache>
                <c:formatCode>_(* #,##0_);_(* \(#,##0\);_(* "-"??_);_(@_)</c:formatCode>
                <c:ptCount val="13"/>
                <c:pt idx="0">
                  <c:v>2136624.9402515055</c:v>
                </c:pt>
                <c:pt idx="1">
                  <c:v>2413324.946141575</c:v>
                </c:pt>
                <c:pt idx="2">
                  <c:v>2419252.9442343945</c:v>
                </c:pt>
                <c:pt idx="3">
                  <c:v>2393260.0352860605</c:v>
                </c:pt>
                <c:pt idx="4">
                  <c:v>2475275.2096467125</c:v>
                </c:pt>
                <c:pt idx="5">
                  <c:v>2559127.1883260324</c:v>
                </c:pt>
                <c:pt idx="6">
                  <c:v>2709014.2003140189</c:v>
                </c:pt>
                <c:pt idx="7">
                  <c:v>2607381.9097400103</c:v>
                </c:pt>
                <c:pt idx="8">
                  <c:v>2640061.7160492642</c:v>
                </c:pt>
                <c:pt idx="9">
                  <c:v>2780299.0387522136</c:v>
                </c:pt>
                <c:pt idx="10">
                  <c:v>2714156.054595985</c:v>
                </c:pt>
                <c:pt idx="11">
                  <c:v>2603514.1233312334</c:v>
                </c:pt>
                <c:pt idx="12">
                  <c:v>2611989.5572884134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6A1-4929-B620-7B06C57AFC8F}"/>
            </c:ext>
          </c:extLst>
        </c:ser>
        <c:ser>
          <c:idx val="2"/>
          <c:order val="1"/>
          <c:tx>
            <c:strRef>
              <c:f>'RE share sub sector evolution'!$A$50</c:f>
              <c:strCache>
                <c:ptCount val="1"/>
                <c:pt idx="0">
                  <c:v>Industry TFEC - Chemical and petrochemical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'RE share sub sector evolution'!$B$47:$N$47</c:f>
              <c:numCache>
                <c:formatCode>General</c:formatCode>
                <c:ptCount val="13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'RE share sub sector evolution'!$B$50:$N$50</c:f>
              <c:numCache>
                <c:formatCode>_(* #,##0_);_(* \(#,##0\);_(* "-"??_);_(@_)</c:formatCode>
                <c:ptCount val="13"/>
                <c:pt idx="0">
                  <c:v>196186.66076739642</c:v>
                </c:pt>
                <c:pt idx="1">
                  <c:v>222024.19591223163</c:v>
                </c:pt>
                <c:pt idx="2">
                  <c:v>236016.06571487128</c:v>
                </c:pt>
                <c:pt idx="3">
                  <c:v>247736.98345664225</c:v>
                </c:pt>
                <c:pt idx="4">
                  <c:v>272851.62908278382</c:v>
                </c:pt>
                <c:pt idx="5">
                  <c:v>292448.30325137678</c:v>
                </c:pt>
                <c:pt idx="6">
                  <c:v>302296.66047048662</c:v>
                </c:pt>
                <c:pt idx="7">
                  <c:v>331356.96076759393</c:v>
                </c:pt>
                <c:pt idx="8">
                  <c:v>366298.34076807019</c:v>
                </c:pt>
                <c:pt idx="9">
                  <c:v>388503.25530465803</c:v>
                </c:pt>
                <c:pt idx="10">
                  <c:v>408017.68421223859</c:v>
                </c:pt>
                <c:pt idx="11">
                  <c:v>447228.90344470629</c:v>
                </c:pt>
                <c:pt idx="12">
                  <c:v>478764.9584156198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6A1-4929-B620-7B06C57AFC8F}"/>
            </c:ext>
          </c:extLst>
        </c:ser>
        <c:ser>
          <c:idx val="3"/>
          <c:order val="2"/>
          <c:tx>
            <c:strRef>
              <c:f>'RE share sub sector evolution'!$A$51</c:f>
              <c:strCache>
                <c:ptCount val="1"/>
                <c:pt idx="0">
                  <c:v>Industry TFEC - Food and tobacco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'RE share sub sector evolution'!$B$47:$N$47</c:f>
              <c:numCache>
                <c:formatCode>General</c:formatCode>
                <c:ptCount val="13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'RE share sub sector evolution'!$B$51:$N$51</c:f>
              <c:numCache>
                <c:formatCode>_(* #,##0_);_(* \(#,##0\);_(* "-"??_);_(@_)</c:formatCode>
                <c:ptCount val="13"/>
                <c:pt idx="0">
                  <c:v>1692058.6212382871</c:v>
                </c:pt>
                <c:pt idx="1">
                  <c:v>1790133.349521467</c:v>
                </c:pt>
                <c:pt idx="2">
                  <c:v>1815515.3552143858</c:v>
                </c:pt>
                <c:pt idx="3">
                  <c:v>1852401.3334765483</c:v>
                </c:pt>
                <c:pt idx="4">
                  <c:v>1952158.385219387</c:v>
                </c:pt>
                <c:pt idx="5">
                  <c:v>1892911.8084252854</c:v>
                </c:pt>
                <c:pt idx="6">
                  <c:v>1997814.218070758</c:v>
                </c:pt>
                <c:pt idx="7">
                  <c:v>1942291.3790985558</c:v>
                </c:pt>
                <c:pt idx="8">
                  <c:v>2065589.5676034053</c:v>
                </c:pt>
                <c:pt idx="9">
                  <c:v>1972395.1188898981</c:v>
                </c:pt>
                <c:pt idx="10">
                  <c:v>1909530.6120742494</c:v>
                </c:pt>
                <c:pt idx="11">
                  <c:v>2052116.5280475281</c:v>
                </c:pt>
                <c:pt idx="12">
                  <c:v>1942915.0841321126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86A1-4929-B620-7B06C57AFC8F}"/>
            </c:ext>
          </c:extLst>
        </c:ser>
        <c:ser>
          <c:idx val="4"/>
          <c:order val="3"/>
          <c:tx>
            <c:strRef>
              <c:f>'RE share sub sector evolution'!$A$52</c:f>
              <c:strCache>
                <c:ptCount val="1"/>
                <c:pt idx="0">
                  <c:v>Industry TFEC - Iron and steel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'RE share sub sector evolution'!$B$47:$N$47</c:f>
              <c:numCache>
                <c:formatCode>General</c:formatCode>
                <c:ptCount val="13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'RE share sub sector evolution'!$B$52:$N$52</c:f>
              <c:numCache>
                <c:formatCode>_(* #,##0_);_(* \(#,##0\);_(* "-"??_);_(@_)</c:formatCode>
                <c:ptCount val="13"/>
                <c:pt idx="0">
                  <c:v>308381.89399789344</c:v>
                </c:pt>
                <c:pt idx="1">
                  <c:v>367264.12626620312</c:v>
                </c:pt>
                <c:pt idx="2">
                  <c:v>390872.92865038017</c:v>
                </c:pt>
                <c:pt idx="3">
                  <c:v>396974.11484312813</c:v>
                </c:pt>
                <c:pt idx="4">
                  <c:v>403396.14428200497</c:v>
                </c:pt>
                <c:pt idx="5">
                  <c:v>415490.54348934564</c:v>
                </c:pt>
                <c:pt idx="6">
                  <c:v>404139.96442582173</c:v>
                </c:pt>
                <c:pt idx="7">
                  <c:v>407779.64586081589</c:v>
                </c:pt>
                <c:pt idx="8">
                  <c:v>449040.88949090429</c:v>
                </c:pt>
                <c:pt idx="9">
                  <c:v>497975.86223405943</c:v>
                </c:pt>
                <c:pt idx="10">
                  <c:v>519497.855911222</c:v>
                </c:pt>
                <c:pt idx="11">
                  <c:v>544712.91915601783</c:v>
                </c:pt>
                <c:pt idx="12">
                  <c:v>576822.77527194738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86A1-4929-B620-7B06C57AFC8F}"/>
            </c:ext>
          </c:extLst>
        </c:ser>
        <c:ser>
          <c:idx val="5"/>
          <c:order val="4"/>
          <c:tx>
            <c:strRef>
              <c:f>'RE share sub sector evolution'!$A$53</c:f>
              <c:strCache>
                <c:ptCount val="1"/>
                <c:pt idx="0">
                  <c:v>Industry TFEC - Non-ferrous metals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'RE share sub sector evolution'!$B$47:$N$47</c:f>
              <c:numCache>
                <c:formatCode>General</c:formatCode>
                <c:ptCount val="13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'RE share sub sector evolution'!$B$53:$N$53</c:f>
              <c:numCache>
                <c:formatCode>_(* #,##0_);_(* \(#,##0\);_(* "-"??_);_(@_)</c:formatCode>
                <c:ptCount val="13"/>
                <c:pt idx="0">
                  <c:v>134719.03511525103</c:v>
                </c:pt>
                <c:pt idx="1">
                  <c:v>147372.4733168855</c:v>
                </c:pt>
                <c:pt idx="2">
                  <c:v>168377.22712685095</c:v>
                </c:pt>
                <c:pt idx="3">
                  <c:v>181014.66630302984</c:v>
                </c:pt>
                <c:pt idx="4">
                  <c:v>198349.16821438973</c:v>
                </c:pt>
                <c:pt idx="5">
                  <c:v>244719.66098495448</c:v>
                </c:pt>
                <c:pt idx="6">
                  <c:v>245031.89611256518</c:v>
                </c:pt>
                <c:pt idx="7">
                  <c:v>263051.43816491909</c:v>
                </c:pt>
                <c:pt idx="8">
                  <c:v>295786.46238906251</c:v>
                </c:pt>
                <c:pt idx="9">
                  <c:v>320529.07641277829</c:v>
                </c:pt>
                <c:pt idx="10">
                  <c:v>330921.57869249169</c:v>
                </c:pt>
                <c:pt idx="11">
                  <c:v>361848.33156166185</c:v>
                </c:pt>
                <c:pt idx="12">
                  <c:v>388812.92753515654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86A1-4929-B620-7B06C57AFC8F}"/>
            </c:ext>
          </c:extLst>
        </c:ser>
        <c:ser>
          <c:idx val="6"/>
          <c:order val="5"/>
          <c:tx>
            <c:strRef>
              <c:f>'RE share sub sector evolution'!$A$54</c:f>
              <c:strCache>
                <c:ptCount val="1"/>
                <c:pt idx="0">
                  <c:v>Industry TFEC - Non-metallic minerals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'RE share sub sector evolution'!$B$47:$N$47</c:f>
              <c:numCache>
                <c:formatCode>General</c:formatCode>
                <c:ptCount val="13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'RE share sub sector evolution'!$B$54:$N$54</c:f>
              <c:numCache>
                <c:formatCode>_(* #,##0_);_(* \(#,##0\);_(* "-"??_);_(@_)</c:formatCode>
                <c:ptCount val="13"/>
                <c:pt idx="0">
                  <c:v>242936.37195091162</c:v>
                </c:pt>
                <c:pt idx="1">
                  <c:v>263868.67448087019</c:v>
                </c:pt>
                <c:pt idx="2">
                  <c:v>308249.3515793815</c:v>
                </c:pt>
                <c:pt idx="3">
                  <c:v>323450.37770195166</c:v>
                </c:pt>
                <c:pt idx="4">
                  <c:v>342726.78814602661</c:v>
                </c:pt>
                <c:pt idx="5">
                  <c:v>355766.61465425568</c:v>
                </c:pt>
                <c:pt idx="6">
                  <c:v>347457.34717755625</c:v>
                </c:pt>
                <c:pt idx="7">
                  <c:v>360363.55010106671</c:v>
                </c:pt>
                <c:pt idx="8">
                  <c:v>370788.87553675851</c:v>
                </c:pt>
                <c:pt idx="9">
                  <c:v>393063.62663194508</c:v>
                </c:pt>
                <c:pt idx="10">
                  <c:v>416049.20704268286</c:v>
                </c:pt>
                <c:pt idx="11">
                  <c:v>499776.61811779509</c:v>
                </c:pt>
                <c:pt idx="12">
                  <c:v>795638.5260533035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86A1-4929-B620-7B06C57AFC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6190983"/>
        <c:axId val="896197127"/>
      </c:lineChart>
      <c:catAx>
        <c:axId val="8961909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6197127"/>
        <c:crosses val="autoZero"/>
        <c:auto val="1"/>
        <c:lblAlgn val="ctr"/>
        <c:lblOffset val="100"/>
        <c:noMultiLvlLbl val="0"/>
      </c:catAx>
      <c:valAx>
        <c:axId val="8961971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61909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5443977484428801E-2"/>
          <c:y val="0.10338675958188154"/>
          <c:w val="0.64082827546605869"/>
          <c:h val="0.83194907953578978"/>
        </c:manualLayout>
      </c:layout>
      <c:lineChart>
        <c:grouping val="standard"/>
        <c:varyColors val="0"/>
        <c:ser>
          <c:idx val="2"/>
          <c:order val="0"/>
          <c:tx>
            <c:strRef>
              <c:f>'RE share sub sector evolution'!$A$4</c:f>
              <c:strCache>
                <c:ptCount val="1"/>
                <c:pt idx="0">
                  <c:v>Share (%) - Industry TFEC - Renewable - Chemical and petrochemical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'RE share sub sector evolution'!$B$1:$N$1</c:f>
              <c:numCache>
                <c:formatCode>General</c:formatCode>
                <c:ptCount val="13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'RE share sub sector evolution'!$B$4:$N$4</c:f>
              <c:numCache>
                <c:formatCode>General</c:formatCode>
                <c:ptCount val="13"/>
                <c:pt idx="0">
                  <c:v>1.302388337450628E-2</c:v>
                </c:pt>
                <c:pt idx="1">
                  <c:v>1.276893777421363E-2</c:v>
                </c:pt>
                <c:pt idx="2">
                  <c:v>1.305160805961963E-2</c:v>
                </c:pt>
                <c:pt idx="3">
                  <c:v>1.372689775850241E-2</c:v>
                </c:pt>
                <c:pt idx="4">
                  <c:v>1.5139652351200541E-2</c:v>
                </c:pt>
                <c:pt idx="5">
                  <c:v>1.5956711378894119E-2</c:v>
                </c:pt>
                <c:pt idx="6">
                  <c:v>1.5716927290158458E-2</c:v>
                </c:pt>
                <c:pt idx="7">
                  <c:v>1.7474768423579801E-2</c:v>
                </c:pt>
                <c:pt idx="8">
                  <c:v>1.9076811505513588E-2</c:v>
                </c:pt>
                <c:pt idx="9">
                  <c:v>1.9895002141045729E-2</c:v>
                </c:pt>
                <c:pt idx="10">
                  <c:v>2.092114818551714E-2</c:v>
                </c:pt>
                <c:pt idx="11">
                  <c:v>2.2081120925857369E-2</c:v>
                </c:pt>
                <c:pt idx="12">
                  <c:v>2.26127054683356E-2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15D-41E6-A649-C683228B235D}"/>
            </c:ext>
          </c:extLst>
        </c:ser>
        <c:ser>
          <c:idx val="4"/>
          <c:order val="1"/>
          <c:tx>
            <c:strRef>
              <c:f>'RE share sub sector evolution'!$A$6</c:f>
              <c:strCache>
                <c:ptCount val="1"/>
                <c:pt idx="0">
                  <c:v>Share (%) - Industry TFEC - Renewable - Iron and steel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'RE share sub sector evolution'!$B$1:$N$1</c:f>
              <c:numCache>
                <c:formatCode>General</c:formatCode>
                <c:ptCount val="13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'RE share sub sector evolution'!$B$6:$N$6</c:f>
              <c:numCache>
                <c:formatCode>General</c:formatCode>
                <c:ptCount val="13"/>
                <c:pt idx="0">
                  <c:v>1.906930832892861E-2</c:v>
                </c:pt>
                <c:pt idx="1">
                  <c:v>2.006415947796639E-2</c:v>
                </c:pt>
                <c:pt idx="2">
                  <c:v>1.971086453736497E-2</c:v>
                </c:pt>
                <c:pt idx="3">
                  <c:v>1.9226194256656119E-2</c:v>
                </c:pt>
                <c:pt idx="4">
                  <c:v>1.9239571984683599E-2</c:v>
                </c:pt>
                <c:pt idx="5">
                  <c:v>1.8985708873018571E-2</c:v>
                </c:pt>
                <c:pt idx="6">
                  <c:v>1.9313529250571618E-2</c:v>
                </c:pt>
                <c:pt idx="7">
                  <c:v>1.9853143952449779E-2</c:v>
                </c:pt>
                <c:pt idx="8">
                  <c:v>2.1679541701021071E-2</c:v>
                </c:pt>
                <c:pt idx="9">
                  <c:v>2.3235695857157349E-2</c:v>
                </c:pt>
                <c:pt idx="10">
                  <c:v>2.3701316731570918E-2</c:v>
                </c:pt>
                <c:pt idx="11">
                  <c:v>2.545486080540306E-2</c:v>
                </c:pt>
                <c:pt idx="12">
                  <c:v>2.6360334790647699E-2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15D-41E6-A649-C683228B235D}"/>
            </c:ext>
          </c:extLst>
        </c:ser>
        <c:ser>
          <c:idx val="5"/>
          <c:order val="2"/>
          <c:tx>
            <c:strRef>
              <c:f>'RE share sub sector evolution'!$A$7</c:f>
              <c:strCache>
                <c:ptCount val="1"/>
                <c:pt idx="0">
                  <c:v>Share (%) - Industry TFEC - Renewable - Non-ferrous metals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'RE share sub sector evolution'!$B$1:$N$1</c:f>
              <c:numCache>
                <c:formatCode>General</c:formatCode>
                <c:ptCount val="13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'RE share sub sector evolution'!$B$7:$N$7</c:f>
              <c:numCache>
                <c:formatCode>General</c:formatCode>
                <c:ptCount val="13"/>
                <c:pt idx="0">
                  <c:v>3.084292662715828E-2</c:v>
                </c:pt>
                <c:pt idx="1">
                  <c:v>3.102369383891727E-2</c:v>
                </c:pt>
                <c:pt idx="2">
                  <c:v>3.3092884898199268E-2</c:v>
                </c:pt>
                <c:pt idx="3">
                  <c:v>3.5207675643967172E-2</c:v>
                </c:pt>
                <c:pt idx="4">
                  <c:v>3.7392770942139601E-2</c:v>
                </c:pt>
                <c:pt idx="5">
                  <c:v>4.1087355913661777E-2</c:v>
                </c:pt>
                <c:pt idx="6">
                  <c:v>4.1556658369289047E-2</c:v>
                </c:pt>
                <c:pt idx="7">
                  <c:v>4.4333505829123723E-2</c:v>
                </c:pt>
                <c:pt idx="8">
                  <c:v>4.8429436226264312E-2</c:v>
                </c:pt>
                <c:pt idx="9">
                  <c:v>5.0080007689088123E-2</c:v>
                </c:pt>
                <c:pt idx="10">
                  <c:v>5.1607450683709949E-2</c:v>
                </c:pt>
                <c:pt idx="11">
                  <c:v>5.5521244866414958E-2</c:v>
                </c:pt>
                <c:pt idx="12">
                  <c:v>5.5646058296154641E-2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15D-41E6-A649-C683228B235D}"/>
            </c:ext>
          </c:extLst>
        </c:ser>
        <c:ser>
          <c:idx val="6"/>
          <c:order val="3"/>
          <c:tx>
            <c:strRef>
              <c:f>'RE share sub sector evolution'!$A$8</c:f>
              <c:strCache>
                <c:ptCount val="1"/>
                <c:pt idx="0">
                  <c:v>Share (%) - Industry TFEC - Renewable - Non-metallic minerals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'RE share sub sector evolution'!$B$1:$N$1</c:f>
              <c:numCache>
                <c:formatCode>General</c:formatCode>
                <c:ptCount val="13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'RE share sub sector evolution'!$B$8:$N$8</c:f>
              <c:numCache>
                <c:formatCode>General</c:formatCode>
                <c:ptCount val="13"/>
                <c:pt idx="0">
                  <c:v>1.698183006179102E-2</c:v>
                </c:pt>
                <c:pt idx="1">
                  <c:v>1.7455823847702459E-2</c:v>
                </c:pt>
                <c:pt idx="2">
                  <c:v>1.9056897157167491E-2</c:v>
                </c:pt>
                <c:pt idx="3">
                  <c:v>2.0292166561694899E-2</c:v>
                </c:pt>
                <c:pt idx="4">
                  <c:v>2.1426873748124849E-2</c:v>
                </c:pt>
                <c:pt idx="5">
                  <c:v>2.140061038092304E-2</c:v>
                </c:pt>
                <c:pt idx="6">
                  <c:v>2.13235260797906E-2</c:v>
                </c:pt>
                <c:pt idx="7">
                  <c:v>2.2851384779328458E-2</c:v>
                </c:pt>
                <c:pt idx="8">
                  <c:v>2.3842476719724531E-2</c:v>
                </c:pt>
                <c:pt idx="9">
                  <c:v>2.5052416827931911E-2</c:v>
                </c:pt>
                <c:pt idx="10">
                  <c:v>2.6316028945895891E-2</c:v>
                </c:pt>
                <c:pt idx="11">
                  <c:v>3.1904907062415513E-2</c:v>
                </c:pt>
                <c:pt idx="12">
                  <c:v>4.7502617340124897E-2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15D-41E6-A649-C683228B23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4903943"/>
        <c:axId val="1284905991"/>
      </c:lineChart>
      <c:catAx>
        <c:axId val="12849039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4905991"/>
        <c:crosses val="autoZero"/>
        <c:auto val="1"/>
        <c:lblAlgn val="ctr"/>
        <c:lblOffset val="100"/>
        <c:noMultiLvlLbl val="0"/>
      </c:catAx>
      <c:valAx>
        <c:axId val="1284905991"/>
        <c:scaling>
          <c:orientation val="minMax"/>
          <c:max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4903943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2147476963014512"/>
          <c:y val="0.29705814204645864"/>
          <c:w val="0.26772415179285852"/>
          <c:h val="0.5040341403708575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</xdr:colOff>
      <xdr:row>0</xdr:row>
      <xdr:rowOff>93661</xdr:rowOff>
    </xdr:from>
    <xdr:to>
      <xdr:col>13</xdr:col>
      <xdr:colOff>914400</xdr:colOff>
      <xdr:row>24</xdr:row>
      <xdr:rowOff>63500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1A0A122-E689-0D5A-E7FB-E5278DA9A0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1806015</xdr:colOff>
      <xdr:row>32</xdr:row>
      <xdr:rowOff>58923</xdr:rowOff>
    </xdr:from>
    <xdr:to>
      <xdr:col>15</xdr:col>
      <xdr:colOff>506133</xdr:colOff>
      <xdr:row>52</xdr:row>
      <xdr:rowOff>35112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98D41C8-1FD5-18A1-71C9-D81F3348AC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555439</xdr:colOff>
      <xdr:row>32</xdr:row>
      <xdr:rowOff>108603</xdr:rowOff>
    </xdr:from>
    <xdr:to>
      <xdr:col>12</xdr:col>
      <xdr:colOff>1477496</xdr:colOff>
      <xdr:row>52</xdr:row>
      <xdr:rowOff>748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BAD48A3-B1B7-961F-D820-59CAC61CF6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8</xdr:row>
      <xdr:rowOff>114300</xdr:rowOff>
    </xdr:from>
    <xdr:to>
      <xdr:col>3</xdr:col>
      <xdr:colOff>590550</xdr:colOff>
      <xdr:row>33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90B50FB-E345-FA17-4FA2-3CECB3DF76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466725</xdr:colOff>
      <xdr:row>54</xdr:row>
      <xdr:rowOff>152400</xdr:rowOff>
    </xdr:from>
    <xdr:to>
      <xdr:col>11</xdr:col>
      <xdr:colOff>238125</xdr:colOff>
      <xdr:row>83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17F51BE-8159-035C-0B9B-230DCDCC1686}"/>
            </a:ext>
            <a:ext uri="{147F2762-F138-4A5C-976F-8EAC2B608ADB}">
              <a16:predDERef xmlns:a16="http://schemas.microsoft.com/office/drawing/2014/main" pred="{390B50FB-E345-FA17-4FA2-3CECB3DF76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196850</xdr:colOff>
      <xdr:row>11</xdr:row>
      <xdr:rowOff>28575</xdr:rowOff>
    </xdr:from>
    <xdr:to>
      <xdr:col>13</xdr:col>
      <xdr:colOff>495300</xdr:colOff>
      <xdr:row>32</xdr:row>
      <xdr:rowOff>47625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2B5A686-6CAD-44A7-B418-72AAA0F12B6B}"/>
            </a:ext>
            <a:ext uri="{147F2762-F138-4A5C-976F-8EAC2B608ADB}">
              <a16:predDERef xmlns:a16="http://schemas.microsoft.com/office/drawing/2014/main" pred="{517F51BE-8159-035C-0B9B-230DCDCC16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166731</xdr:colOff>
      <xdr:row>1</xdr:row>
      <xdr:rowOff>34847</xdr:rowOff>
    </xdr:from>
    <xdr:to>
      <xdr:col>20</xdr:col>
      <xdr:colOff>551241</xdr:colOff>
      <xdr:row>21</xdr:row>
      <xdr:rowOff>148594</xdr:rowOff>
    </xdr:to>
    <xdr:pic>
      <xdr:nvPicPr>
        <xdr:cNvPr id="7" name="Picture 6" descr="A graph with lines and numbers&#10;&#10;AI-generated content may be incorrect.">
          <a:extLst>
            <a:ext uri="{FF2B5EF4-FFF2-40B4-BE49-F238E27FC236}">
              <a16:creationId xmlns:a16="http://schemas.microsoft.com/office/drawing/2014/main" id="{8E962858-CA5D-40AB-FFAC-F0A03ED75E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98286" y="220701"/>
          <a:ext cx="5820729" cy="38308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19CF8B-36DB-431B-8803-DD0A47A9304B}">
  <dimension ref="A1:G60"/>
  <sheetViews>
    <sheetView zoomScale="85" zoomScaleNormal="85" workbookViewId="0">
      <selection activeCell="B17" sqref="B17"/>
    </sheetView>
  </sheetViews>
  <sheetFormatPr defaultRowHeight="14.4" x14ac:dyDescent="0.3"/>
  <cols>
    <col min="1" max="1" width="45" customWidth="1"/>
    <col min="2" max="2" width="21.44140625" customWidth="1"/>
    <col min="3" max="3" width="12" customWidth="1"/>
    <col min="4" max="4" width="18" customWidth="1"/>
    <col min="5" max="5" width="13.5546875" customWidth="1"/>
    <col min="6" max="6" width="14.6640625" customWidth="1"/>
    <col min="13" max="13" width="50.5546875" customWidth="1"/>
    <col min="14" max="14" width="22.5546875" customWidth="1"/>
    <col min="15" max="15" width="18.5546875" customWidth="1"/>
  </cols>
  <sheetData>
    <row r="1" spans="1:7" ht="16.2" x14ac:dyDescent="0.3">
      <c r="A1" s="1" t="s">
        <v>0</v>
      </c>
    </row>
    <row r="2" spans="1:7" x14ac:dyDescent="0.3">
      <c r="A2" s="2"/>
      <c r="B2" s="3">
        <v>2021</v>
      </c>
      <c r="F2" s="8" t="s">
        <v>1</v>
      </c>
      <c r="G2" t="s">
        <v>2</v>
      </c>
    </row>
    <row r="3" spans="1:7" x14ac:dyDescent="0.3">
      <c r="A3" s="3" t="s">
        <v>3</v>
      </c>
      <c r="B3">
        <v>3384974.9626000002</v>
      </c>
      <c r="D3" s="6"/>
      <c r="F3" s="9">
        <v>1550018.15</v>
      </c>
      <c r="G3" s="10">
        <f>F3/B3</f>
        <v>0.45791125994309589</v>
      </c>
    </row>
    <row r="4" spans="1:7" x14ac:dyDescent="0.3">
      <c r="A4" s="3" t="s">
        <v>4</v>
      </c>
      <c r="B4">
        <v>6657012.3391000004</v>
      </c>
      <c r="D4" s="6"/>
      <c r="F4" s="9">
        <v>1628035.89</v>
      </c>
      <c r="G4" s="10">
        <f t="shared" ref="G4:G9" si="0">F4/B4</f>
        <v>0.24455954218947765</v>
      </c>
    </row>
    <row r="5" spans="1:7" x14ac:dyDescent="0.3">
      <c r="A5" s="3" t="s">
        <v>5</v>
      </c>
      <c r="B5">
        <v>21172387.315000001</v>
      </c>
      <c r="D5" s="6"/>
      <c r="F5" s="9">
        <v>5016604.25</v>
      </c>
      <c r="G5" s="10">
        <f t="shared" si="0"/>
        <v>0.23694088792934023</v>
      </c>
    </row>
    <row r="6" spans="1:7" x14ac:dyDescent="0.3">
      <c r="A6" s="3" t="s">
        <v>6</v>
      </c>
      <c r="B6">
        <v>8117251.3673999999</v>
      </c>
      <c r="D6" s="6"/>
      <c r="F6" s="9">
        <v>2389940.7000000002</v>
      </c>
      <c r="G6" s="10">
        <f t="shared" si="0"/>
        <v>0.29442733652407654</v>
      </c>
    </row>
    <row r="7" spans="1:7" x14ac:dyDescent="0.3">
      <c r="A7" s="3" t="s">
        <v>7</v>
      </c>
      <c r="B7">
        <v>21882224.935800001</v>
      </c>
      <c r="D7" s="6"/>
      <c r="F7" s="9">
        <v>4999458.93</v>
      </c>
      <c r="G7" s="10">
        <f t="shared" si="0"/>
        <v>0.22847123382872869</v>
      </c>
    </row>
    <row r="8" spans="1:7" x14ac:dyDescent="0.3">
      <c r="A8" s="3" t="s">
        <v>8</v>
      </c>
      <c r="B8">
        <v>6987250.1205000002</v>
      </c>
      <c r="D8" s="6"/>
      <c r="F8" s="9">
        <v>4414785.17</v>
      </c>
      <c r="G8" s="10">
        <f t="shared" si="0"/>
        <v>0.63183442611384333</v>
      </c>
    </row>
    <row r="9" spans="1:7" x14ac:dyDescent="0.3">
      <c r="A9" s="3" t="s">
        <v>9</v>
      </c>
      <c r="B9">
        <v>16749361.837400001</v>
      </c>
      <c r="D9" s="6"/>
      <c r="F9" s="9">
        <v>2485906.15</v>
      </c>
      <c r="G9" s="10">
        <f t="shared" si="0"/>
        <v>0.14841796207716809</v>
      </c>
    </row>
    <row r="10" spans="1:7" ht="16.2" x14ac:dyDescent="0.3">
      <c r="A10" s="1" t="s">
        <v>10</v>
      </c>
    </row>
    <row r="11" spans="1:7" x14ac:dyDescent="0.3">
      <c r="A11" s="2"/>
      <c r="B11" s="3">
        <v>2021</v>
      </c>
      <c r="D11" t="s">
        <v>11</v>
      </c>
      <c r="E11" t="s">
        <v>12</v>
      </c>
    </row>
    <row r="12" spans="1:7" x14ac:dyDescent="0.3">
      <c r="A12" s="3" t="s">
        <v>13</v>
      </c>
      <c r="B12">
        <v>135598.74341167501</v>
      </c>
      <c r="D12" s="14">
        <f t="shared" ref="D12:D18" si="1">B12/B3</f>
        <v>4.0059009271820899E-2</v>
      </c>
      <c r="E12" s="5">
        <f t="shared" ref="E12:E18" si="2">B12/(B3*B22)</f>
        <v>0.94402404279875907</v>
      </c>
    </row>
    <row r="13" spans="1:7" x14ac:dyDescent="0.3">
      <c r="A13" s="3" t="s">
        <v>14</v>
      </c>
      <c r="B13">
        <v>142423.89448841309</v>
      </c>
      <c r="D13" s="14">
        <f t="shared" si="1"/>
        <v>2.1394566696517223E-2</v>
      </c>
      <c r="E13" s="5">
        <f t="shared" si="2"/>
        <v>5.4526976990010523E-2</v>
      </c>
    </row>
    <row r="14" spans="1:7" x14ac:dyDescent="0.3">
      <c r="A14" s="3" t="s">
        <v>15</v>
      </c>
      <c r="B14">
        <v>438862.75311561988</v>
      </c>
      <c r="D14" s="14">
        <f t="shared" si="1"/>
        <v>2.0728071265005567E-2</v>
      </c>
      <c r="E14" s="5">
        <f t="shared" si="2"/>
        <v>0.91665596113790671</v>
      </c>
    </row>
    <row r="15" spans="1:7" x14ac:dyDescent="0.3">
      <c r="A15" s="3" t="s">
        <v>16</v>
      </c>
      <c r="B15">
        <v>209076.8778321126</v>
      </c>
      <c r="D15" s="14">
        <f t="shared" si="1"/>
        <v>2.5757102788733902E-2</v>
      </c>
      <c r="E15" s="5">
        <f t="shared" si="2"/>
        <v>0.1076098896650987</v>
      </c>
    </row>
    <row r="16" spans="1:7" x14ac:dyDescent="0.3">
      <c r="A16" s="3" t="s">
        <v>17</v>
      </c>
      <c r="B16">
        <v>437362.84537194762</v>
      </c>
      <c r="D16" s="14">
        <f t="shared" si="1"/>
        <v>1.9987128669736339E-2</v>
      </c>
      <c r="E16" s="5">
        <f t="shared" si="2"/>
        <v>0.75822742117932096</v>
      </c>
    </row>
    <row r="17" spans="1:5" x14ac:dyDescent="0.3">
      <c r="A17" s="3" t="s">
        <v>18</v>
      </c>
      <c r="B17">
        <v>386214.39433515648</v>
      </c>
      <c r="D17" s="14">
        <f t="shared" si="1"/>
        <v>5.5274161891247627E-2</v>
      </c>
      <c r="E17" s="5">
        <f t="shared" si="2"/>
        <v>0.99331675205227044</v>
      </c>
    </row>
    <row r="18" spans="1:5" x14ac:dyDescent="0.3">
      <c r="A18" s="3" t="s">
        <v>19</v>
      </c>
      <c r="B18">
        <v>217472.13115330349</v>
      </c>
      <c r="D18" s="14">
        <f t="shared" si="1"/>
        <v>1.2983905492309888E-2</v>
      </c>
      <c r="E18" s="5">
        <f t="shared" si="2"/>
        <v>0.27333031776635464</v>
      </c>
    </row>
    <row r="20" spans="1:5" ht="16.2" x14ac:dyDescent="0.3">
      <c r="A20" s="1" t="s">
        <v>20</v>
      </c>
    </row>
    <row r="21" spans="1:5" x14ac:dyDescent="0.3">
      <c r="A21" s="2"/>
      <c r="B21" s="3">
        <v>2021</v>
      </c>
      <c r="D21" t="s">
        <v>21</v>
      </c>
    </row>
    <row r="22" spans="1:5" x14ac:dyDescent="0.3">
      <c r="A22" s="3" t="s">
        <v>22</v>
      </c>
      <c r="B22" s="4">
        <v>4.243431041550328E-2</v>
      </c>
      <c r="D22" s="7">
        <f t="shared" ref="D22:D28" si="3">B22*B3</f>
        <v>143639.07831167502</v>
      </c>
    </row>
    <row r="23" spans="1:5" x14ac:dyDescent="0.3">
      <c r="A23" s="3" t="s">
        <v>23</v>
      </c>
      <c r="B23" s="4">
        <v>0.39236663900213581</v>
      </c>
      <c r="D23" s="7">
        <f t="shared" si="3"/>
        <v>2611989.5572884134</v>
      </c>
    </row>
    <row r="24" spans="1:5" x14ac:dyDescent="0.3">
      <c r="A24" s="3" t="s">
        <v>24</v>
      </c>
      <c r="B24" s="4">
        <v>2.26127054683356E-2</v>
      </c>
      <c r="D24" s="7">
        <f t="shared" si="3"/>
        <v>478764.9584156198</v>
      </c>
    </row>
    <row r="25" spans="1:5" x14ac:dyDescent="0.3">
      <c r="A25" s="3" t="s">
        <v>25</v>
      </c>
      <c r="B25" s="4">
        <v>0.23935627913841959</v>
      </c>
      <c r="D25" s="7">
        <f t="shared" si="3"/>
        <v>1942915.0841321126</v>
      </c>
    </row>
    <row r="26" spans="1:5" x14ac:dyDescent="0.3">
      <c r="A26" s="3" t="s">
        <v>26</v>
      </c>
      <c r="B26" s="4">
        <v>2.6360334790647699E-2</v>
      </c>
      <c r="D26" s="7">
        <f t="shared" si="3"/>
        <v>576822.77527194738</v>
      </c>
    </row>
    <row r="27" spans="1:5" x14ac:dyDescent="0.3">
      <c r="A27" s="3" t="s">
        <v>27</v>
      </c>
      <c r="B27" s="4">
        <v>5.5646058296154641E-2</v>
      </c>
      <c r="D27" s="7">
        <f t="shared" si="3"/>
        <v>388812.92753515654</v>
      </c>
    </row>
    <row r="28" spans="1:5" x14ac:dyDescent="0.3">
      <c r="A28" s="3" t="s">
        <v>28</v>
      </c>
      <c r="B28" s="4">
        <v>4.7502617340124897E-2</v>
      </c>
      <c r="D28" s="7">
        <f t="shared" si="3"/>
        <v>795638.5260533035</v>
      </c>
    </row>
    <row r="30" spans="1:5" x14ac:dyDescent="0.3">
      <c r="B30" t="s">
        <v>29</v>
      </c>
      <c r="C30" t="s">
        <v>30</v>
      </c>
      <c r="D30" t="s">
        <v>31</v>
      </c>
    </row>
    <row r="31" spans="1:5" x14ac:dyDescent="0.3">
      <c r="A31" t="s">
        <v>32</v>
      </c>
      <c r="B31">
        <f>B5</f>
        <v>21172387.315000001</v>
      </c>
      <c r="C31" s="17">
        <f>D24</f>
        <v>478764.9584156198</v>
      </c>
      <c r="D31" s="17">
        <f>B31-C31</f>
        <v>20693622.356584381</v>
      </c>
    </row>
    <row r="32" spans="1:5" x14ac:dyDescent="0.3">
      <c r="A32" t="s">
        <v>33</v>
      </c>
      <c r="B32">
        <f>B3</f>
        <v>3384974.9626000002</v>
      </c>
      <c r="C32" s="17">
        <f>D22</f>
        <v>143639.07831167502</v>
      </c>
      <c r="D32" s="17">
        <f t="shared" ref="D32:D37" si="4">B32-C32</f>
        <v>3241335.884288325</v>
      </c>
    </row>
    <row r="33" spans="1:6" x14ac:dyDescent="0.3">
      <c r="A33" t="s">
        <v>34</v>
      </c>
      <c r="B33">
        <f>B4</f>
        <v>6657012.3391000004</v>
      </c>
      <c r="C33" s="17">
        <f>D23</f>
        <v>2611989.5572884134</v>
      </c>
      <c r="D33" s="17">
        <f t="shared" si="4"/>
        <v>4045022.781811587</v>
      </c>
    </row>
    <row r="34" spans="1:6" x14ac:dyDescent="0.3">
      <c r="A34" t="s">
        <v>35</v>
      </c>
      <c r="B34">
        <f>B7</f>
        <v>21882224.935800001</v>
      </c>
      <c r="C34" s="17">
        <f>D26</f>
        <v>576822.77527194738</v>
      </c>
      <c r="D34" s="17">
        <f t="shared" si="4"/>
        <v>21305402.160528053</v>
      </c>
    </row>
    <row r="35" spans="1:6" x14ac:dyDescent="0.3">
      <c r="A35" t="s">
        <v>36</v>
      </c>
      <c r="B35">
        <f>B8</f>
        <v>6987250.1205000002</v>
      </c>
      <c r="C35" s="17">
        <f>D27</f>
        <v>388812.92753515654</v>
      </c>
      <c r="D35" s="17">
        <f t="shared" si="4"/>
        <v>6598437.1929648435</v>
      </c>
    </row>
    <row r="36" spans="1:6" x14ac:dyDescent="0.3">
      <c r="A36" t="s">
        <v>37</v>
      </c>
      <c r="B36">
        <f>B9</f>
        <v>16749361.837400001</v>
      </c>
      <c r="C36" s="17">
        <f>D28</f>
        <v>795638.5260533035</v>
      </c>
      <c r="D36" s="17">
        <f t="shared" si="4"/>
        <v>15953723.311346697</v>
      </c>
    </row>
    <row r="37" spans="1:6" x14ac:dyDescent="0.3">
      <c r="A37" t="s">
        <v>38</v>
      </c>
      <c r="B37">
        <f>B6</f>
        <v>8117251.3673999999</v>
      </c>
      <c r="C37" s="17">
        <f>D25</f>
        <v>1942915.0841321126</v>
      </c>
      <c r="D37" s="17">
        <f t="shared" si="4"/>
        <v>6174336.2832678873</v>
      </c>
    </row>
    <row r="40" spans="1:6" x14ac:dyDescent="0.3">
      <c r="A40" s="18"/>
      <c r="B40" s="18" t="s">
        <v>29</v>
      </c>
      <c r="C40" s="18" t="s">
        <v>30</v>
      </c>
      <c r="D40" s="18" t="s">
        <v>31</v>
      </c>
      <c r="E40" s="18" t="s">
        <v>39</v>
      </c>
      <c r="F40" s="18" t="s">
        <v>40</v>
      </c>
    </row>
    <row r="41" spans="1:6" x14ac:dyDescent="0.3">
      <c r="A41" s="18" t="s">
        <v>35</v>
      </c>
      <c r="B41" s="18">
        <v>21882224.935800001</v>
      </c>
      <c r="C41" s="18">
        <v>576822.77527194738</v>
      </c>
      <c r="D41" s="18">
        <v>21305402.160528053</v>
      </c>
      <c r="E41" s="19">
        <f>C41/B41</f>
        <v>2.6360334790647699E-2</v>
      </c>
      <c r="F41" s="23">
        <f>G7</f>
        <v>0.22847123382872869</v>
      </c>
    </row>
    <row r="42" spans="1:6" x14ac:dyDescent="0.3">
      <c r="A42" s="18" t="s">
        <v>32</v>
      </c>
      <c r="B42" s="18">
        <v>21172387.315000001</v>
      </c>
      <c r="C42" s="18">
        <v>478764.9584156198</v>
      </c>
      <c r="D42" s="18">
        <v>20693622.356584381</v>
      </c>
      <c r="E42" s="19">
        <f t="shared" ref="E42:E47" si="5">C42/B42</f>
        <v>2.26127054683356E-2</v>
      </c>
      <c r="F42" s="23">
        <f>G5</f>
        <v>0.23694088792934023</v>
      </c>
    </row>
    <row r="43" spans="1:6" x14ac:dyDescent="0.3">
      <c r="A43" s="18" t="s">
        <v>37</v>
      </c>
      <c r="B43" s="18">
        <v>16749361.837400001</v>
      </c>
      <c r="C43" s="18">
        <v>795638.5260533035</v>
      </c>
      <c r="D43" s="18">
        <v>15953723.311346697</v>
      </c>
      <c r="E43" s="19">
        <f t="shared" si="5"/>
        <v>4.7502617340124897E-2</v>
      </c>
      <c r="F43" s="23">
        <f>G9</f>
        <v>0.14841796207716809</v>
      </c>
    </row>
    <row r="44" spans="1:6" x14ac:dyDescent="0.3">
      <c r="A44" s="18" t="s">
        <v>38</v>
      </c>
      <c r="B44" s="18">
        <v>8117251.3673999999</v>
      </c>
      <c r="C44" s="18">
        <v>1942915.0841321126</v>
      </c>
      <c r="D44" s="18">
        <v>6174336.2832678873</v>
      </c>
      <c r="E44" s="19">
        <f t="shared" si="5"/>
        <v>0.23935627913841959</v>
      </c>
      <c r="F44" s="23">
        <f>G6</f>
        <v>0.29442733652407654</v>
      </c>
    </row>
    <row r="45" spans="1:6" x14ac:dyDescent="0.3">
      <c r="A45" s="18" t="s">
        <v>36</v>
      </c>
      <c r="B45" s="18">
        <v>6987250.1205000002</v>
      </c>
      <c r="C45" s="18">
        <v>388812.92753515654</v>
      </c>
      <c r="D45" s="18">
        <v>6598437.1929648435</v>
      </c>
      <c r="E45" s="19">
        <f t="shared" si="5"/>
        <v>5.5646058296154641E-2</v>
      </c>
      <c r="F45" s="23">
        <f>G8</f>
        <v>0.63183442611384333</v>
      </c>
    </row>
    <row r="46" spans="1:6" x14ac:dyDescent="0.3">
      <c r="A46" s="18" t="s">
        <v>34</v>
      </c>
      <c r="B46" s="18">
        <v>6657012.3391000004</v>
      </c>
      <c r="C46" s="18">
        <v>2611989.5572884134</v>
      </c>
      <c r="D46" s="18">
        <v>4045022.781811587</v>
      </c>
      <c r="E46" s="19">
        <f t="shared" si="5"/>
        <v>0.39236663900213581</v>
      </c>
      <c r="F46" s="23">
        <f>G4</f>
        <v>0.24455954218947765</v>
      </c>
    </row>
    <row r="47" spans="1:6" x14ac:dyDescent="0.3">
      <c r="A47" s="18" t="s">
        <v>33</v>
      </c>
      <c r="B47" s="18">
        <v>3384974.9626000002</v>
      </c>
      <c r="C47" s="18">
        <v>143639.07831167502</v>
      </c>
      <c r="D47" s="18">
        <v>3241335.884288325</v>
      </c>
      <c r="E47" s="19">
        <f t="shared" si="5"/>
        <v>4.243431041550328E-2</v>
      </c>
      <c r="F47" s="23">
        <f>G3</f>
        <v>0.45791125994309589</v>
      </c>
    </row>
    <row r="52" spans="1:5" x14ac:dyDescent="0.3">
      <c r="A52" t="s">
        <v>41</v>
      </c>
    </row>
    <row r="53" spans="1:5" x14ac:dyDescent="0.3">
      <c r="B53">
        <v>2021</v>
      </c>
      <c r="D53" t="s">
        <v>11</v>
      </c>
      <c r="E53" t="s">
        <v>12</v>
      </c>
    </row>
    <row r="54" spans="1:5" x14ac:dyDescent="0.3">
      <c r="A54" t="s">
        <v>33</v>
      </c>
      <c r="B54">
        <v>13021.489348848951</v>
      </c>
      <c r="D54" s="16">
        <v>3.8468495314503423E-3</v>
      </c>
      <c r="E54" s="16">
        <v>9.065422517258355E-2</v>
      </c>
    </row>
    <row r="55" spans="1:5" x14ac:dyDescent="0.3">
      <c r="A55" t="s">
        <v>34</v>
      </c>
      <c r="B55">
        <v>2505179.6641943352</v>
      </c>
      <c r="D55" s="16">
        <v>0.37632191989192326</v>
      </c>
      <c r="E55" s="16">
        <v>0.95910784068947008</v>
      </c>
    </row>
    <row r="56" spans="1:5" x14ac:dyDescent="0.3">
      <c r="A56" t="s">
        <v>32</v>
      </c>
      <c r="B56">
        <v>249272.749235742</v>
      </c>
      <c r="D56" s="16">
        <v>1.1773483335964657E-2</v>
      </c>
      <c r="E56" s="16">
        <v>0.52065788202349239</v>
      </c>
    </row>
    <row r="57" spans="1:5" x14ac:dyDescent="0.3">
      <c r="A57" t="s">
        <v>38</v>
      </c>
      <c r="B57">
        <v>1770909.990944769</v>
      </c>
      <c r="D57" s="16">
        <v>0.21816621301848402</v>
      </c>
      <c r="E57" s="16">
        <v>0.91147060692867232</v>
      </c>
    </row>
    <row r="58" spans="1:5" x14ac:dyDescent="0.3">
      <c r="A58" t="s">
        <v>35</v>
      </c>
      <c r="B58">
        <v>169332.75508983911</v>
      </c>
      <c r="D58" s="16">
        <v>7.7383700965803276E-3</v>
      </c>
      <c r="E58" s="16">
        <v>0.29356114624635948</v>
      </c>
    </row>
    <row r="59" spans="1:5" x14ac:dyDescent="0.3">
      <c r="A59" t="s">
        <v>36</v>
      </c>
      <c r="B59">
        <v>18669.473738489811</v>
      </c>
      <c r="D59" s="16">
        <v>2.6719343685314995E-3</v>
      </c>
      <c r="E59" s="16">
        <v>4.8016597227986235E-2</v>
      </c>
    </row>
    <row r="60" spans="1:5" x14ac:dyDescent="0.3">
      <c r="A60" t="s">
        <v>37</v>
      </c>
      <c r="B60">
        <v>587446.0474084398</v>
      </c>
      <c r="D60" s="16">
        <v>3.507274206093746E-2</v>
      </c>
      <c r="E60" s="16">
        <v>0.73833283353235224</v>
      </c>
    </row>
  </sheetData>
  <autoFilter ref="A40:D40" xr:uid="{6D19CF8B-36DB-431B-8803-DD0A47A9304B}">
    <sortState xmlns:xlrd2="http://schemas.microsoft.com/office/spreadsheetml/2017/richdata2" ref="A41:D47">
      <sortCondition descending="1" ref="B40"/>
    </sortState>
  </autoFilter>
  <conditionalFormatting sqref="A3:A9">
    <cfRule type="notContainsBlanks" dxfId="10" priority="3">
      <formula>LEN(TRIM(A3))&gt;0</formula>
    </cfRule>
  </conditionalFormatting>
  <conditionalFormatting sqref="A12:A18">
    <cfRule type="notContainsBlanks" dxfId="9" priority="5">
      <formula>LEN(TRIM(A12))&gt;0</formula>
    </cfRule>
  </conditionalFormatting>
  <conditionalFormatting sqref="A22:A28">
    <cfRule type="notContainsBlanks" dxfId="8" priority="7">
      <formula>LEN(TRIM(A22))&gt;0</formula>
    </cfRule>
  </conditionalFormatting>
  <conditionalFormatting sqref="B3:C9 B12:C18">
    <cfRule type="notContainsBlanks" dxfId="7" priority="2">
      <formula>LEN(TRIM(B3))&gt;0</formula>
    </cfRule>
  </conditionalFormatting>
  <conditionalFormatting sqref="B22:C28">
    <cfRule type="notContainsBlanks" dxfId="6" priority="6">
      <formula>LEN(TRIM(B22))&gt;0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50265-729C-43C8-90BD-EF941D16FB77}">
  <dimension ref="A1:M17"/>
  <sheetViews>
    <sheetView workbookViewId="0">
      <selection activeCell="C33" sqref="C33"/>
    </sheetView>
  </sheetViews>
  <sheetFormatPr defaultRowHeight="14.4" x14ac:dyDescent="0.3"/>
  <cols>
    <col min="1" max="1" width="31.6640625" customWidth="1"/>
    <col min="2" max="2" width="16.5546875" customWidth="1"/>
    <col min="3" max="6" width="15.5546875" bestFit="1" customWidth="1"/>
    <col min="9" max="10" width="15.5546875" bestFit="1" customWidth="1"/>
    <col min="12" max="12" width="16.44140625" customWidth="1"/>
  </cols>
  <sheetData>
    <row r="1" spans="1:13" x14ac:dyDescent="0.3">
      <c r="A1" s="4" t="s">
        <v>42</v>
      </c>
      <c r="B1">
        <v>2011</v>
      </c>
      <c r="C1">
        <v>2012</v>
      </c>
      <c r="D1">
        <v>2013</v>
      </c>
      <c r="E1">
        <v>2014</v>
      </c>
      <c r="F1">
        <v>2015</v>
      </c>
      <c r="G1">
        <v>2016</v>
      </c>
      <c r="H1">
        <v>2017</v>
      </c>
      <c r="I1">
        <v>2018</v>
      </c>
      <c r="J1">
        <v>2019</v>
      </c>
      <c r="K1">
        <v>2020</v>
      </c>
      <c r="L1">
        <v>2021</v>
      </c>
      <c r="M1">
        <v>2022</v>
      </c>
    </row>
    <row r="2" spans="1:13" x14ac:dyDescent="0.3">
      <c r="A2" s="11" t="s">
        <v>43</v>
      </c>
      <c r="B2" s="12">
        <v>66376686</v>
      </c>
      <c r="C2" s="12">
        <v>68153496</v>
      </c>
      <c r="D2" s="12">
        <v>70274007</v>
      </c>
      <c r="E2" s="12">
        <v>72149421</v>
      </c>
      <c r="F2" s="12">
        <v>72867426</v>
      </c>
      <c r="G2" s="11">
        <v>75139211</v>
      </c>
      <c r="H2" s="11">
        <v>77541112</v>
      </c>
      <c r="I2" s="12">
        <v>80898793</v>
      </c>
      <c r="J2" s="12">
        <v>82251570</v>
      </c>
      <c r="K2" s="11">
        <v>81995762</v>
      </c>
      <c r="L2" s="13">
        <v>86957184.670000002</v>
      </c>
    </row>
    <row r="3" spans="1:13" x14ac:dyDescent="0.3">
      <c r="A3" s="11" t="s">
        <v>44</v>
      </c>
      <c r="B3" s="12">
        <v>28305357</v>
      </c>
      <c r="C3" s="12">
        <v>29036892</v>
      </c>
      <c r="D3" s="12">
        <v>29956212</v>
      </c>
      <c r="E3" s="12">
        <v>31121735</v>
      </c>
      <c r="F3" s="12">
        <v>30687104</v>
      </c>
      <c r="G3" s="11">
        <v>31316909</v>
      </c>
      <c r="H3" s="11">
        <v>32650660</v>
      </c>
      <c r="I3" s="12">
        <v>33990556</v>
      </c>
      <c r="J3" s="12">
        <v>34438971</v>
      </c>
      <c r="K3" s="11">
        <v>34171815</v>
      </c>
      <c r="L3" s="13">
        <v>37011116.640000001</v>
      </c>
    </row>
    <row r="4" spans="1:13" x14ac:dyDescent="0.3">
      <c r="A4" s="11" t="s">
        <v>45</v>
      </c>
      <c r="B4" s="12">
        <v>1125664</v>
      </c>
      <c r="C4" s="12">
        <v>1159907</v>
      </c>
      <c r="D4" s="12">
        <v>1231579</v>
      </c>
      <c r="E4" s="12">
        <v>1245433</v>
      </c>
      <c r="F4" s="12">
        <v>1283349</v>
      </c>
      <c r="G4" s="11">
        <v>1273887</v>
      </c>
      <c r="H4" s="11">
        <v>1367294</v>
      </c>
      <c r="I4" s="12">
        <v>1468292</v>
      </c>
      <c r="J4" s="12">
        <v>1477657</v>
      </c>
      <c r="K4" s="11">
        <v>1428327</v>
      </c>
      <c r="L4" s="13">
        <v>1550018.15</v>
      </c>
    </row>
    <row r="5" spans="1:13" x14ac:dyDescent="0.3">
      <c r="A5" s="11" t="s">
        <v>46</v>
      </c>
      <c r="B5" s="12">
        <v>608189</v>
      </c>
      <c r="C5" s="12">
        <v>623662</v>
      </c>
      <c r="D5" s="12">
        <v>632317</v>
      </c>
      <c r="E5" s="12">
        <v>647900</v>
      </c>
      <c r="F5" s="12">
        <v>665953</v>
      </c>
      <c r="G5" s="11">
        <v>695539</v>
      </c>
      <c r="H5" s="11">
        <v>675467</v>
      </c>
      <c r="I5" s="12">
        <v>722163</v>
      </c>
      <c r="J5" s="12">
        <v>750201</v>
      </c>
      <c r="K5" s="11">
        <v>755346</v>
      </c>
      <c r="L5" s="13">
        <v>938081.92</v>
      </c>
    </row>
    <row r="6" spans="1:13" x14ac:dyDescent="0.3">
      <c r="A6" s="11" t="s">
        <v>47</v>
      </c>
      <c r="B6" s="12">
        <v>21642197</v>
      </c>
      <c r="C6" s="12">
        <v>22050909</v>
      </c>
      <c r="D6" s="12">
        <v>22725535</v>
      </c>
      <c r="E6" s="12">
        <v>23689966</v>
      </c>
      <c r="F6" s="12">
        <v>23456590</v>
      </c>
      <c r="G6" s="11">
        <v>23864310</v>
      </c>
      <c r="H6" s="11">
        <v>24894665</v>
      </c>
      <c r="I6" s="12">
        <v>26025642</v>
      </c>
      <c r="J6" s="12">
        <v>26317931</v>
      </c>
      <c r="K6" s="11">
        <v>26315677</v>
      </c>
      <c r="L6" s="13">
        <v>28255048.620000001</v>
      </c>
    </row>
    <row r="7" spans="1:13" x14ac:dyDescent="0.3">
      <c r="A7" s="11" t="s">
        <v>48</v>
      </c>
      <c r="B7" s="12">
        <v>4051633</v>
      </c>
      <c r="C7" s="12">
        <v>4046043</v>
      </c>
      <c r="D7" s="12">
        <v>4180896</v>
      </c>
      <c r="E7" s="12">
        <v>4257329</v>
      </c>
      <c r="F7" s="12">
        <v>4144142</v>
      </c>
      <c r="G7" s="11">
        <v>4131716</v>
      </c>
      <c r="H7" s="11">
        <v>4347215</v>
      </c>
      <c r="I7" s="12">
        <v>4690971</v>
      </c>
      <c r="J7" s="12">
        <v>4734235</v>
      </c>
      <c r="K7" s="11">
        <v>4696590</v>
      </c>
      <c r="L7" s="13">
        <v>4999458.93</v>
      </c>
    </row>
    <row r="8" spans="1:13" x14ac:dyDescent="0.3">
      <c r="A8" s="11" t="s">
        <v>49</v>
      </c>
      <c r="B8" s="12">
        <v>3838317</v>
      </c>
      <c r="C8" s="12">
        <v>3986994</v>
      </c>
      <c r="D8" s="12">
        <v>4112063</v>
      </c>
      <c r="E8" s="12">
        <v>4239093</v>
      </c>
      <c r="F8" s="12">
        <v>4263444</v>
      </c>
      <c r="G8" s="11">
        <v>4387860</v>
      </c>
      <c r="H8" s="11">
        <v>4604643</v>
      </c>
      <c r="I8" s="12">
        <v>4686494</v>
      </c>
      <c r="J8" s="12">
        <v>4697392</v>
      </c>
      <c r="K8" s="11">
        <v>4807527</v>
      </c>
      <c r="L8" s="13">
        <v>5016604.25</v>
      </c>
    </row>
    <row r="9" spans="1:13" x14ac:dyDescent="0.3">
      <c r="A9" s="11" t="s">
        <v>50</v>
      </c>
      <c r="B9" s="12">
        <v>3101381</v>
      </c>
      <c r="C9" s="12">
        <v>3164401</v>
      </c>
      <c r="D9" s="12">
        <v>3239620</v>
      </c>
      <c r="E9" s="12">
        <v>3828407</v>
      </c>
      <c r="F9" s="12">
        <v>3763974</v>
      </c>
      <c r="G9" s="11">
        <v>3789767</v>
      </c>
      <c r="H9" s="11">
        <v>3995285</v>
      </c>
      <c r="I9" s="12">
        <v>4129866</v>
      </c>
      <c r="J9" s="12">
        <v>4123005</v>
      </c>
      <c r="K9" s="11">
        <v>4207831</v>
      </c>
      <c r="L9" s="13">
        <v>4414785.17</v>
      </c>
    </row>
    <row r="10" spans="1:13" x14ac:dyDescent="0.3">
      <c r="A10" s="11" t="s">
        <v>51</v>
      </c>
      <c r="B10" s="12">
        <v>1965706</v>
      </c>
      <c r="C10" s="12">
        <v>1976055</v>
      </c>
      <c r="D10" s="12">
        <v>2059346</v>
      </c>
      <c r="E10" s="12">
        <v>2158917</v>
      </c>
      <c r="F10" s="12">
        <v>2042968</v>
      </c>
      <c r="G10" s="11">
        <v>2066596</v>
      </c>
      <c r="H10" s="11">
        <v>2066902</v>
      </c>
      <c r="I10" s="12">
        <v>2190641</v>
      </c>
      <c r="J10" s="12">
        <v>2280707</v>
      </c>
      <c r="K10" s="11">
        <v>2340980</v>
      </c>
      <c r="L10" s="13">
        <v>2485906.15</v>
      </c>
    </row>
    <row r="11" spans="1:13" x14ac:dyDescent="0.3">
      <c r="A11" s="11" t="s">
        <v>52</v>
      </c>
      <c r="B11" s="12">
        <v>943173</v>
      </c>
      <c r="C11" s="12">
        <v>952348</v>
      </c>
      <c r="D11" s="12">
        <v>984773</v>
      </c>
      <c r="E11" s="12">
        <v>1013697</v>
      </c>
      <c r="F11" s="12">
        <v>1036367</v>
      </c>
      <c r="G11" s="11">
        <v>1037592</v>
      </c>
      <c r="H11" s="11">
        <v>1060173</v>
      </c>
      <c r="I11" s="12">
        <v>1110005</v>
      </c>
      <c r="J11" s="12">
        <v>1120923</v>
      </c>
      <c r="K11" s="11">
        <v>1109984</v>
      </c>
      <c r="L11" s="13">
        <v>1266622.26</v>
      </c>
    </row>
    <row r="12" spans="1:13" x14ac:dyDescent="0.3">
      <c r="A12" s="11" t="s">
        <v>53</v>
      </c>
      <c r="B12" s="12">
        <v>3131366</v>
      </c>
      <c r="C12" s="12">
        <v>3192555</v>
      </c>
      <c r="D12" s="12">
        <v>3328555</v>
      </c>
      <c r="E12" s="12">
        <v>3410869</v>
      </c>
      <c r="F12" s="12">
        <v>3275295</v>
      </c>
      <c r="G12" s="11">
        <v>3369906</v>
      </c>
      <c r="H12" s="11">
        <v>3662041</v>
      </c>
      <c r="I12" s="12">
        <v>3785236</v>
      </c>
      <c r="J12" s="12">
        <v>3876668</v>
      </c>
      <c r="K12" s="11">
        <v>3824152</v>
      </c>
      <c r="L12" s="13">
        <v>4313796.33</v>
      </c>
    </row>
    <row r="13" spans="1:13" x14ac:dyDescent="0.3">
      <c r="A13" s="11" t="s">
        <v>54</v>
      </c>
      <c r="B13" s="12">
        <v>1602779</v>
      </c>
      <c r="C13" s="12">
        <v>1661392</v>
      </c>
      <c r="D13" s="12">
        <v>1699548</v>
      </c>
      <c r="E13" s="12">
        <v>1733687</v>
      </c>
      <c r="F13" s="12">
        <v>1820079</v>
      </c>
      <c r="G13" s="11">
        <v>1908234</v>
      </c>
      <c r="H13" s="11">
        <v>1932646</v>
      </c>
      <c r="I13" s="12">
        <v>2112256</v>
      </c>
      <c r="J13" s="12">
        <v>2181729</v>
      </c>
      <c r="K13" s="11">
        <v>2195615</v>
      </c>
      <c r="L13" s="13">
        <v>2389940.7000000002</v>
      </c>
    </row>
    <row r="14" spans="1:13" x14ac:dyDescent="0.3">
      <c r="A14" s="11" t="s">
        <v>55</v>
      </c>
      <c r="B14" s="12">
        <v>1586200</v>
      </c>
      <c r="C14" s="12">
        <v>1573241</v>
      </c>
      <c r="D14" s="12">
        <v>1568443</v>
      </c>
      <c r="E14" s="12">
        <v>1473611</v>
      </c>
      <c r="F14" s="12">
        <v>1609658</v>
      </c>
      <c r="G14" s="11">
        <v>1646603</v>
      </c>
      <c r="H14" s="11">
        <v>1668640</v>
      </c>
      <c r="I14" s="12">
        <v>1681544</v>
      </c>
      <c r="J14" s="12">
        <v>1663577</v>
      </c>
      <c r="K14" s="11">
        <v>1570652</v>
      </c>
      <c r="L14" s="13">
        <v>1628035.89</v>
      </c>
    </row>
    <row r="15" spans="1:13" x14ac:dyDescent="0.3">
      <c r="A15" s="11" t="s">
        <v>56</v>
      </c>
      <c r="B15" s="12">
        <v>340024</v>
      </c>
      <c r="C15" s="12">
        <v>348095</v>
      </c>
      <c r="D15" s="12">
        <v>357484</v>
      </c>
      <c r="E15" s="12">
        <v>371240</v>
      </c>
      <c r="F15" s="12">
        <v>385496</v>
      </c>
      <c r="G15" s="11">
        <v>392799</v>
      </c>
      <c r="H15" s="11">
        <v>401381</v>
      </c>
      <c r="I15" s="12">
        <v>429690</v>
      </c>
      <c r="J15" s="12">
        <v>430547</v>
      </c>
      <c r="K15" s="11">
        <v>430795</v>
      </c>
      <c r="L15" s="13">
        <v>491042.35</v>
      </c>
    </row>
    <row r="16" spans="1:13" x14ac:dyDescent="0.3">
      <c r="A16" s="11" t="s">
        <v>57</v>
      </c>
      <c r="B16" s="12">
        <v>1081617</v>
      </c>
      <c r="C16" s="12">
        <v>1149785</v>
      </c>
      <c r="D16" s="12">
        <v>1194807</v>
      </c>
      <c r="E16" s="12">
        <v>1203117</v>
      </c>
      <c r="F16" s="12">
        <v>1115166</v>
      </c>
      <c r="G16" s="11">
        <v>1133238</v>
      </c>
      <c r="H16" s="11">
        <v>1155740</v>
      </c>
      <c r="I16" s="12">
        <v>1208939</v>
      </c>
      <c r="J16" s="12">
        <v>1209148</v>
      </c>
      <c r="K16" s="11">
        <v>1131549</v>
      </c>
      <c r="L16" s="13">
        <v>1248856.58</v>
      </c>
    </row>
    <row r="17" spans="1:12" x14ac:dyDescent="0.3">
      <c r="A17" s="11" t="s">
        <v>58</v>
      </c>
      <c r="B17" s="12">
        <v>4929306</v>
      </c>
      <c r="C17" s="12">
        <v>5202415</v>
      </c>
      <c r="D17" s="12">
        <v>5366782</v>
      </c>
      <c r="E17" s="12">
        <v>5538436</v>
      </c>
      <c r="F17" s="12">
        <v>5281212</v>
      </c>
      <c r="G17" s="11">
        <v>5483174</v>
      </c>
      <c r="H17" s="11">
        <v>5713234</v>
      </c>
      <c r="I17" s="12">
        <v>5774460</v>
      </c>
      <c r="J17" s="12">
        <v>5893182</v>
      </c>
      <c r="K17" s="11">
        <v>5672466</v>
      </c>
      <c r="L17" s="13">
        <v>6267968.0099999998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FF25B-7C80-4254-9ED9-90AB7556CA31}">
  <dimension ref="A1:P54"/>
  <sheetViews>
    <sheetView zoomScale="60" zoomScaleNormal="60" workbookViewId="0">
      <selection activeCell="T26" sqref="T26"/>
    </sheetView>
  </sheetViews>
  <sheetFormatPr defaultRowHeight="14.4" x14ac:dyDescent="0.3"/>
  <cols>
    <col min="1" max="1" width="70.6640625" customWidth="1"/>
    <col min="2" max="2" width="11.5546875" customWidth="1"/>
    <col min="14" max="14" width="18" customWidth="1"/>
  </cols>
  <sheetData>
    <row r="1" spans="1:14" x14ac:dyDescent="0.3">
      <c r="A1" s="2"/>
      <c r="B1" s="3">
        <v>2009</v>
      </c>
      <c r="C1" s="3">
        <v>2010</v>
      </c>
      <c r="D1" s="3">
        <v>2011</v>
      </c>
      <c r="E1" s="3">
        <v>2012</v>
      </c>
      <c r="F1" s="3">
        <v>2013</v>
      </c>
      <c r="G1" s="3">
        <v>2014</v>
      </c>
      <c r="H1" s="3">
        <v>2015</v>
      </c>
      <c r="I1" s="3">
        <v>2016</v>
      </c>
      <c r="J1" s="3">
        <v>2017</v>
      </c>
      <c r="K1" s="3">
        <v>2018</v>
      </c>
      <c r="L1" s="3">
        <v>2019</v>
      </c>
      <c r="M1" s="3">
        <v>2020</v>
      </c>
      <c r="N1" s="3">
        <v>2021</v>
      </c>
    </row>
    <row r="2" spans="1:14" x14ac:dyDescent="0.3">
      <c r="A2" s="3" t="s">
        <v>22</v>
      </c>
      <c r="B2">
        <v>2.110268108164191E-2</v>
      </c>
      <c r="C2">
        <v>2.191536584215107E-2</v>
      </c>
      <c r="D2">
        <v>2.4504764705092379E-2</v>
      </c>
      <c r="E2">
        <v>2.4411144528257239E-2</v>
      </c>
      <c r="F2">
        <v>2.6472565295063151E-2</v>
      </c>
      <c r="G2">
        <v>2.8020075696536289E-2</v>
      </c>
      <c r="H2">
        <v>3.0080021960743619E-2</v>
      </c>
      <c r="I2">
        <v>3.2130730156515783E-2</v>
      </c>
      <c r="J2">
        <v>3.5427125414743348E-2</v>
      </c>
      <c r="K2">
        <v>3.7776937254965233E-2</v>
      </c>
      <c r="L2">
        <v>3.7424771353381223E-2</v>
      </c>
      <c r="M2">
        <v>4.1814160468025927E-2</v>
      </c>
      <c r="N2" s="4">
        <v>4.243431041550328E-2</v>
      </c>
    </row>
    <row r="3" spans="1:14" x14ac:dyDescent="0.3">
      <c r="A3" s="3" t="s">
        <v>23</v>
      </c>
      <c r="B3">
        <v>0.33640431974435481</v>
      </c>
      <c r="C3">
        <v>0.3536505207753905</v>
      </c>
      <c r="D3">
        <v>0.36161853401428212</v>
      </c>
      <c r="E3">
        <v>0.36541010121448031</v>
      </c>
      <c r="F3">
        <v>0.37889506120376232</v>
      </c>
      <c r="G3">
        <v>0.39902579370472319</v>
      </c>
      <c r="H3">
        <v>0.40825176634106441</v>
      </c>
      <c r="I3">
        <v>0.39838613986454569</v>
      </c>
      <c r="J3">
        <v>0.39956383723803479</v>
      </c>
      <c r="K3">
        <v>0.4158034745395941</v>
      </c>
      <c r="L3">
        <v>0.42036266734296429</v>
      </c>
      <c r="M3">
        <v>0.40939284129060699</v>
      </c>
      <c r="N3" s="4">
        <v>0.39236663900213581</v>
      </c>
    </row>
    <row r="4" spans="1:14" x14ac:dyDescent="0.3">
      <c r="A4" s="3" t="s">
        <v>24</v>
      </c>
      <c r="B4">
        <v>1.302388337450628E-2</v>
      </c>
      <c r="C4">
        <v>1.276893777421363E-2</v>
      </c>
      <c r="D4">
        <v>1.305160805961963E-2</v>
      </c>
      <c r="E4">
        <v>1.372689775850241E-2</v>
      </c>
      <c r="F4">
        <v>1.5139652351200541E-2</v>
      </c>
      <c r="G4">
        <v>1.5956711378894119E-2</v>
      </c>
      <c r="H4">
        <v>1.5716927290158458E-2</v>
      </c>
      <c r="I4">
        <v>1.7474768423579801E-2</v>
      </c>
      <c r="J4">
        <v>1.9076811505513588E-2</v>
      </c>
      <c r="K4">
        <v>1.9895002141045729E-2</v>
      </c>
      <c r="L4">
        <v>2.092114818551714E-2</v>
      </c>
      <c r="M4">
        <v>2.2081120925857369E-2</v>
      </c>
      <c r="N4" s="4">
        <v>2.26127054683356E-2</v>
      </c>
    </row>
    <row r="5" spans="1:14" x14ac:dyDescent="0.3">
      <c r="A5" s="3" t="s">
        <v>25</v>
      </c>
      <c r="B5">
        <v>0.23365647160271699</v>
      </c>
      <c r="C5">
        <v>0.23625280671465809</v>
      </c>
      <c r="D5">
        <v>0.23847636959076801</v>
      </c>
      <c r="E5">
        <v>0.24033261125612471</v>
      </c>
      <c r="F5">
        <v>0.24869168913811079</v>
      </c>
      <c r="G5">
        <v>0.24688233707716631</v>
      </c>
      <c r="H5">
        <v>0.25748134286181401</v>
      </c>
      <c r="I5">
        <v>0.2469883738444415</v>
      </c>
      <c r="J5">
        <v>0.26145230649709039</v>
      </c>
      <c r="K5">
        <v>0.25091215634368258</v>
      </c>
      <c r="L5">
        <v>0.24628293645476521</v>
      </c>
      <c r="M5">
        <v>0.26117530461054228</v>
      </c>
      <c r="N5" s="4">
        <v>0.23935627913841959</v>
      </c>
    </row>
    <row r="6" spans="1:14" x14ac:dyDescent="0.3">
      <c r="A6" s="3" t="s">
        <v>26</v>
      </c>
      <c r="B6">
        <v>1.906930832892861E-2</v>
      </c>
      <c r="C6">
        <v>2.006415947796639E-2</v>
      </c>
      <c r="D6">
        <v>1.971086453736497E-2</v>
      </c>
      <c r="E6">
        <v>1.9226194256656119E-2</v>
      </c>
      <c r="F6">
        <v>1.9239571984683599E-2</v>
      </c>
      <c r="G6">
        <v>1.8985708873018571E-2</v>
      </c>
      <c r="H6">
        <v>1.9313529250571618E-2</v>
      </c>
      <c r="I6">
        <v>1.9853143952449779E-2</v>
      </c>
      <c r="J6">
        <v>2.1679541701021071E-2</v>
      </c>
      <c r="K6">
        <v>2.3235695857157349E-2</v>
      </c>
      <c r="L6">
        <v>2.3701316731570918E-2</v>
      </c>
      <c r="M6">
        <v>2.545486080540306E-2</v>
      </c>
      <c r="N6" s="4">
        <v>2.6360334790647699E-2</v>
      </c>
    </row>
    <row r="7" spans="1:14" x14ac:dyDescent="0.3">
      <c r="A7" s="3" t="s">
        <v>27</v>
      </c>
      <c r="B7">
        <v>3.084292662715828E-2</v>
      </c>
      <c r="C7">
        <v>3.102369383891727E-2</v>
      </c>
      <c r="D7">
        <v>3.3092884898199268E-2</v>
      </c>
      <c r="E7">
        <v>3.5207675643967172E-2</v>
      </c>
      <c r="F7">
        <v>3.7392770942139601E-2</v>
      </c>
      <c r="G7">
        <v>4.1087355913661777E-2</v>
      </c>
      <c r="H7">
        <v>4.1556658369289047E-2</v>
      </c>
      <c r="I7">
        <v>4.4333505829123723E-2</v>
      </c>
      <c r="J7">
        <v>4.8429436226264312E-2</v>
      </c>
      <c r="K7">
        <v>5.0080007689088123E-2</v>
      </c>
      <c r="L7">
        <v>5.1607450683709949E-2</v>
      </c>
      <c r="M7">
        <v>5.5521244866414958E-2</v>
      </c>
      <c r="N7" s="4">
        <v>5.5646058296154641E-2</v>
      </c>
    </row>
    <row r="8" spans="1:14" x14ac:dyDescent="0.3">
      <c r="A8" s="3" t="s">
        <v>28</v>
      </c>
      <c r="B8">
        <v>1.698183006179102E-2</v>
      </c>
      <c r="C8">
        <v>1.7455823847702459E-2</v>
      </c>
      <c r="D8">
        <v>1.9056897157167491E-2</v>
      </c>
      <c r="E8">
        <v>2.0292166561694899E-2</v>
      </c>
      <c r="F8">
        <v>2.1426873748124849E-2</v>
      </c>
      <c r="G8">
        <v>2.140061038092304E-2</v>
      </c>
      <c r="H8">
        <v>2.13235260797906E-2</v>
      </c>
      <c r="I8">
        <v>2.2851384779328458E-2</v>
      </c>
      <c r="J8">
        <v>2.3842476719724531E-2</v>
      </c>
      <c r="K8">
        <v>2.5052416827931911E-2</v>
      </c>
      <c r="L8">
        <v>2.6316028945895891E-2</v>
      </c>
      <c r="M8">
        <v>3.1904907062415513E-2</v>
      </c>
      <c r="N8" s="4">
        <v>4.7502617340124897E-2</v>
      </c>
    </row>
    <row r="36" spans="1:16" x14ac:dyDescent="0.3">
      <c r="A36" t="s">
        <v>59</v>
      </c>
    </row>
    <row r="37" spans="1:16" x14ac:dyDescent="0.3">
      <c r="A37" s="2"/>
      <c r="B37" s="3">
        <v>2009</v>
      </c>
      <c r="C37" s="3">
        <v>2010</v>
      </c>
      <c r="D37" s="3">
        <v>2011</v>
      </c>
      <c r="E37" s="3">
        <v>2012</v>
      </c>
      <c r="F37" s="3">
        <v>2013</v>
      </c>
      <c r="G37" s="3">
        <v>2014</v>
      </c>
      <c r="H37" s="3">
        <v>2015</v>
      </c>
      <c r="I37" s="3">
        <v>2016</v>
      </c>
      <c r="J37" s="3">
        <v>2017</v>
      </c>
      <c r="K37" s="3">
        <v>2018</v>
      </c>
      <c r="L37" s="3">
        <v>2019</v>
      </c>
      <c r="M37" s="3">
        <v>2020</v>
      </c>
      <c r="N37" s="3">
        <v>2021</v>
      </c>
    </row>
    <row r="38" spans="1:16" x14ac:dyDescent="0.3">
      <c r="A38" s="3" t="s">
        <v>3</v>
      </c>
      <c r="B38">
        <v>2355590</v>
      </c>
      <c r="C38">
        <v>2585017</v>
      </c>
      <c r="D38">
        <v>2798779</v>
      </c>
      <c r="E38">
        <v>2963631</v>
      </c>
      <c r="F38">
        <v>3056977</v>
      </c>
      <c r="G38">
        <v>3048646</v>
      </c>
      <c r="H38">
        <v>3091467</v>
      </c>
      <c r="I38">
        <v>3009110</v>
      </c>
      <c r="J38">
        <v>3100991</v>
      </c>
      <c r="K38">
        <v>3248793</v>
      </c>
      <c r="L38">
        <v>3371254</v>
      </c>
      <c r="M38">
        <v>3210307</v>
      </c>
      <c r="N38">
        <v>3384974.9626000002</v>
      </c>
    </row>
    <row r="39" spans="1:16" x14ac:dyDescent="0.3">
      <c r="A39" s="3" t="s">
        <v>4</v>
      </c>
      <c r="B39">
        <v>6351360</v>
      </c>
      <c r="C39">
        <v>6824039</v>
      </c>
      <c r="D39">
        <v>6690069</v>
      </c>
      <c r="E39">
        <v>6549518</v>
      </c>
      <c r="F39">
        <v>6532878</v>
      </c>
      <c r="G39">
        <v>6413438</v>
      </c>
      <c r="H39">
        <v>6635646</v>
      </c>
      <c r="I39">
        <v>6544861</v>
      </c>
      <c r="J39">
        <v>6607359</v>
      </c>
      <c r="K39">
        <v>6686570</v>
      </c>
      <c r="L39">
        <v>6456701</v>
      </c>
      <c r="M39">
        <v>6359452</v>
      </c>
      <c r="N39">
        <v>6657012.3391000004</v>
      </c>
    </row>
    <row r="40" spans="1:16" x14ac:dyDescent="0.3">
      <c r="A40" s="3" t="s">
        <v>5</v>
      </c>
      <c r="B40">
        <v>15063607</v>
      </c>
      <c r="C40">
        <v>17387836</v>
      </c>
      <c r="D40">
        <v>18083294</v>
      </c>
      <c r="E40">
        <v>18047558</v>
      </c>
      <c r="F40">
        <v>18022318</v>
      </c>
      <c r="G40">
        <v>18327605</v>
      </c>
      <c r="H40">
        <v>19233827</v>
      </c>
      <c r="I40">
        <v>18962023</v>
      </c>
      <c r="J40">
        <v>19201235</v>
      </c>
      <c r="K40">
        <v>19527681</v>
      </c>
      <c r="L40">
        <v>19502643</v>
      </c>
      <c r="M40">
        <v>20253904</v>
      </c>
      <c r="N40">
        <v>21172387.315000001</v>
      </c>
    </row>
    <row r="41" spans="1:16" x14ac:dyDescent="0.3">
      <c r="A41" s="3" t="s">
        <v>6</v>
      </c>
      <c r="B41">
        <v>7241651</v>
      </c>
      <c r="C41">
        <v>7577194</v>
      </c>
      <c r="D41">
        <v>7612978</v>
      </c>
      <c r="E41">
        <v>7707657</v>
      </c>
      <c r="F41">
        <v>7849713</v>
      </c>
      <c r="G41">
        <v>7667263</v>
      </c>
      <c r="H41">
        <v>7759064</v>
      </c>
      <c r="I41">
        <v>7863898</v>
      </c>
      <c r="J41">
        <v>7900445</v>
      </c>
      <c r="K41">
        <v>7860899</v>
      </c>
      <c r="L41">
        <v>7753402</v>
      </c>
      <c r="M41">
        <v>7857238</v>
      </c>
      <c r="N41">
        <v>8117251.3673999999</v>
      </c>
    </row>
    <row r="42" spans="1:16" x14ac:dyDescent="0.3">
      <c r="A42" s="3" t="s">
        <v>7</v>
      </c>
      <c r="B42">
        <v>16171635</v>
      </c>
      <c r="C42">
        <v>18304486</v>
      </c>
      <c r="D42">
        <v>19830329</v>
      </c>
      <c r="E42">
        <v>20647566</v>
      </c>
      <c r="F42">
        <v>20967002</v>
      </c>
      <c r="G42">
        <v>21884384</v>
      </c>
      <c r="H42">
        <v>20925226</v>
      </c>
      <c r="I42">
        <v>20539802</v>
      </c>
      <c r="J42">
        <v>20712656</v>
      </c>
      <c r="K42">
        <v>21431502</v>
      </c>
      <c r="L42">
        <v>21918523</v>
      </c>
      <c r="M42">
        <v>21399171</v>
      </c>
      <c r="N42">
        <v>21882224.935800001</v>
      </c>
    </row>
    <row r="43" spans="1:16" x14ac:dyDescent="0.3">
      <c r="A43" s="3" t="s">
        <v>8</v>
      </c>
      <c r="B43">
        <v>4367907</v>
      </c>
      <c r="C43">
        <v>4750320</v>
      </c>
      <c r="D43">
        <v>5088019</v>
      </c>
      <c r="E43">
        <v>5141341</v>
      </c>
      <c r="F43">
        <v>5304479</v>
      </c>
      <c r="G43">
        <v>5956082</v>
      </c>
      <c r="H43">
        <v>5896333</v>
      </c>
      <c r="I43">
        <v>5933468</v>
      </c>
      <c r="J43">
        <v>6107576</v>
      </c>
      <c r="K43">
        <v>6400340</v>
      </c>
      <c r="L43">
        <v>6412283</v>
      </c>
      <c r="M43">
        <v>6517295</v>
      </c>
      <c r="N43">
        <v>6987250.1205000002</v>
      </c>
    </row>
    <row r="44" spans="1:16" x14ac:dyDescent="0.3">
      <c r="A44" s="3" t="s">
        <v>9</v>
      </c>
      <c r="B44">
        <v>14305665</v>
      </c>
      <c r="C44">
        <v>15116369</v>
      </c>
      <c r="D44">
        <v>16175212</v>
      </c>
      <c r="E44">
        <v>15939667</v>
      </c>
      <c r="F44">
        <v>15995184</v>
      </c>
      <c r="G44">
        <v>16624134</v>
      </c>
      <c r="H44">
        <v>16294554</v>
      </c>
      <c r="I44">
        <v>15769878</v>
      </c>
      <c r="J44">
        <v>15551609</v>
      </c>
      <c r="K44">
        <v>15689649</v>
      </c>
      <c r="L44">
        <v>15809726</v>
      </c>
      <c r="M44">
        <v>15664569</v>
      </c>
      <c r="N44">
        <v>16749361.837400001</v>
      </c>
    </row>
    <row r="46" spans="1:16" x14ac:dyDescent="0.3">
      <c r="A46" t="s">
        <v>60</v>
      </c>
    </row>
    <row r="47" spans="1:16" x14ac:dyDescent="0.3">
      <c r="B47">
        <v>2009</v>
      </c>
      <c r="C47">
        <v>2010</v>
      </c>
      <c r="D47">
        <v>2011</v>
      </c>
      <c r="E47">
        <v>2012</v>
      </c>
      <c r="F47">
        <v>2013</v>
      </c>
      <c r="G47">
        <v>2014</v>
      </c>
      <c r="H47">
        <v>2015</v>
      </c>
      <c r="I47">
        <v>2016</v>
      </c>
      <c r="J47">
        <v>2017</v>
      </c>
      <c r="K47">
        <v>2018</v>
      </c>
      <c r="L47">
        <v>2019</v>
      </c>
      <c r="M47">
        <v>2020</v>
      </c>
      <c r="N47">
        <v>2021</v>
      </c>
    </row>
    <row r="48" spans="1:16" x14ac:dyDescent="0.3">
      <c r="A48" s="3" t="s">
        <v>3</v>
      </c>
      <c r="B48" s="15">
        <f>B38*B2</f>
        <v>49709.264529104868</v>
      </c>
      <c r="C48" s="15">
        <f t="shared" ref="C48:N48" si="0">C38*C2</f>
        <v>56651.593263179835</v>
      </c>
      <c r="D48" s="15">
        <f t="shared" si="0"/>
        <v>68583.420856553741</v>
      </c>
      <c r="E48" s="15">
        <f t="shared" si="0"/>
        <v>72345.624669423531</v>
      </c>
      <c r="F48" s="15">
        <f t="shared" si="0"/>
        <v>80926.023238006266</v>
      </c>
      <c r="G48" s="15">
        <f t="shared" si="0"/>
        <v>85423.291691942577</v>
      </c>
      <c r="H48" s="15">
        <f t="shared" si="0"/>
        <v>92991.395250914196</v>
      </c>
      <c r="I48" s="15">
        <f t="shared" si="0"/>
        <v>96684.9014212732</v>
      </c>
      <c r="J48" s="15">
        <f t="shared" si="0"/>
        <v>109859.19706699038</v>
      </c>
      <c r="K48" s="15">
        <f t="shared" si="0"/>
        <v>122729.44931537026</v>
      </c>
      <c r="L48" s="15">
        <f t="shared" si="0"/>
        <v>126168.41012417186</v>
      </c>
      <c r="M48" s="15">
        <f t="shared" si="0"/>
        <v>134236.29204962691</v>
      </c>
      <c r="N48" s="15">
        <f t="shared" si="0"/>
        <v>143639.07831167502</v>
      </c>
      <c r="P48" s="20"/>
    </row>
    <row r="49" spans="1:14" x14ac:dyDescent="0.3">
      <c r="A49" s="3" t="s">
        <v>4</v>
      </c>
      <c r="B49" s="15">
        <f t="shared" ref="B49:N54" si="1">B39*B3</f>
        <v>2136624.9402515055</v>
      </c>
      <c r="C49" s="15">
        <f t="shared" si="1"/>
        <v>2413324.946141575</v>
      </c>
      <c r="D49" s="15">
        <f t="shared" si="1"/>
        <v>2419252.9442343945</v>
      </c>
      <c r="E49" s="15">
        <f t="shared" si="1"/>
        <v>2393260.0352860605</v>
      </c>
      <c r="F49" s="15">
        <f t="shared" si="1"/>
        <v>2475275.2096467125</v>
      </c>
      <c r="G49" s="15">
        <f t="shared" si="1"/>
        <v>2559127.1883260324</v>
      </c>
      <c r="H49" s="15">
        <f t="shared" si="1"/>
        <v>2709014.2003140189</v>
      </c>
      <c r="I49" s="15">
        <f t="shared" si="1"/>
        <v>2607381.9097400103</v>
      </c>
      <c r="J49" s="15">
        <f t="shared" si="1"/>
        <v>2640061.7160492642</v>
      </c>
      <c r="K49" s="15">
        <f t="shared" si="1"/>
        <v>2780299.0387522136</v>
      </c>
      <c r="L49" s="15">
        <f t="shared" si="1"/>
        <v>2714156.054595985</v>
      </c>
      <c r="M49" s="15">
        <f t="shared" si="1"/>
        <v>2603514.1233312334</v>
      </c>
      <c r="N49" s="15">
        <f t="shared" si="1"/>
        <v>2611989.5572884134</v>
      </c>
    </row>
    <row r="50" spans="1:14" x14ac:dyDescent="0.3">
      <c r="A50" s="3" t="s">
        <v>5</v>
      </c>
      <c r="B50" s="15">
        <f t="shared" si="1"/>
        <v>196186.66076739642</v>
      </c>
      <c r="C50" s="15">
        <f t="shared" si="1"/>
        <v>222024.19591223163</v>
      </c>
      <c r="D50" s="15">
        <f t="shared" si="1"/>
        <v>236016.06571487128</v>
      </c>
      <c r="E50" s="15">
        <f t="shared" si="1"/>
        <v>247736.98345664225</v>
      </c>
      <c r="F50" s="15">
        <f t="shared" si="1"/>
        <v>272851.62908278382</v>
      </c>
      <c r="G50" s="15">
        <f t="shared" si="1"/>
        <v>292448.30325137678</v>
      </c>
      <c r="H50" s="15">
        <f t="shared" si="1"/>
        <v>302296.66047048662</v>
      </c>
      <c r="I50" s="15">
        <f t="shared" si="1"/>
        <v>331356.96076759393</v>
      </c>
      <c r="J50" s="15">
        <f t="shared" si="1"/>
        <v>366298.34076807019</v>
      </c>
      <c r="K50" s="15">
        <f t="shared" si="1"/>
        <v>388503.25530465803</v>
      </c>
      <c r="L50" s="15">
        <f t="shared" si="1"/>
        <v>408017.68421223859</v>
      </c>
      <c r="M50" s="15">
        <f t="shared" si="1"/>
        <v>447228.90344470629</v>
      </c>
      <c r="N50" s="15">
        <f t="shared" si="1"/>
        <v>478764.9584156198</v>
      </c>
    </row>
    <row r="51" spans="1:14" x14ac:dyDescent="0.3">
      <c r="A51" s="3" t="s">
        <v>6</v>
      </c>
      <c r="B51" s="15">
        <f t="shared" si="1"/>
        <v>1692058.6212382871</v>
      </c>
      <c r="C51" s="15">
        <f t="shared" si="1"/>
        <v>1790133.349521467</v>
      </c>
      <c r="D51" s="15">
        <f t="shared" si="1"/>
        <v>1815515.3552143858</v>
      </c>
      <c r="E51" s="15">
        <f t="shared" si="1"/>
        <v>1852401.3334765483</v>
      </c>
      <c r="F51" s="15">
        <f t="shared" si="1"/>
        <v>1952158.385219387</v>
      </c>
      <c r="G51" s="15">
        <f t="shared" si="1"/>
        <v>1892911.8084252854</v>
      </c>
      <c r="H51" s="15">
        <f t="shared" si="1"/>
        <v>1997814.218070758</v>
      </c>
      <c r="I51" s="15">
        <f t="shared" si="1"/>
        <v>1942291.3790985558</v>
      </c>
      <c r="J51" s="15">
        <f t="shared" si="1"/>
        <v>2065589.5676034053</v>
      </c>
      <c r="K51" s="15">
        <f t="shared" si="1"/>
        <v>1972395.1188898981</v>
      </c>
      <c r="L51" s="15">
        <f t="shared" si="1"/>
        <v>1909530.6120742494</v>
      </c>
      <c r="M51" s="15">
        <f t="shared" si="1"/>
        <v>2052116.5280475281</v>
      </c>
      <c r="N51" s="15">
        <f t="shared" si="1"/>
        <v>1942915.0841321126</v>
      </c>
    </row>
    <row r="52" spans="1:14" x14ac:dyDescent="0.3">
      <c r="A52" s="3" t="s">
        <v>7</v>
      </c>
      <c r="B52" s="15">
        <f t="shared" si="1"/>
        <v>308381.89399789344</v>
      </c>
      <c r="C52" s="15">
        <f t="shared" si="1"/>
        <v>367264.12626620312</v>
      </c>
      <c r="D52" s="15">
        <f t="shared" si="1"/>
        <v>390872.92865038017</v>
      </c>
      <c r="E52" s="15">
        <f t="shared" si="1"/>
        <v>396974.11484312813</v>
      </c>
      <c r="F52" s="15">
        <f t="shared" si="1"/>
        <v>403396.14428200497</v>
      </c>
      <c r="G52" s="15">
        <f t="shared" si="1"/>
        <v>415490.54348934564</v>
      </c>
      <c r="H52" s="15">
        <f t="shared" si="1"/>
        <v>404139.96442582173</v>
      </c>
      <c r="I52" s="15">
        <f t="shared" si="1"/>
        <v>407779.64586081589</v>
      </c>
      <c r="J52" s="15">
        <f t="shared" si="1"/>
        <v>449040.88949090429</v>
      </c>
      <c r="K52" s="15">
        <f t="shared" si="1"/>
        <v>497975.86223405943</v>
      </c>
      <c r="L52" s="15">
        <f t="shared" si="1"/>
        <v>519497.855911222</v>
      </c>
      <c r="M52" s="15">
        <f t="shared" si="1"/>
        <v>544712.91915601783</v>
      </c>
      <c r="N52" s="15">
        <f t="shared" si="1"/>
        <v>576822.77527194738</v>
      </c>
    </row>
    <row r="53" spans="1:14" x14ac:dyDescent="0.3">
      <c r="A53" s="3" t="s">
        <v>8</v>
      </c>
      <c r="B53" s="15">
        <f t="shared" si="1"/>
        <v>134719.03511525103</v>
      </c>
      <c r="C53" s="15">
        <f t="shared" si="1"/>
        <v>147372.4733168855</v>
      </c>
      <c r="D53" s="15">
        <f t="shared" si="1"/>
        <v>168377.22712685095</v>
      </c>
      <c r="E53" s="15">
        <f t="shared" si="1"/>
        <v>181014.66630302984</v>
      </c>
      <c r="F53" s="15">
        <f t="shared" si="1"/>
        <v>198349.16821438973</v>
      </c>
      <c r="G53" s="15">
        <f t="shared" si="1"/>
        <v>244719.66098495448</v>
      </c>
      <c r="H53" s="15">
        <f t="shared" si="1"/>
        <v>245031.89611256518</v>
      </c>
      <c r="I53" s="15">
        <f t="shared" si="1"/>
        <v>263051.43816491909</v>
      </c>
      <c r="J53" s="15">
        <f t="shared" si="1"/>
        <v>295786.46238906251</v>
      </c>
      <c r="K53" s="15">
        <f t="shared" si="1"/>
        <v>320529.07641277829</v>
      </c>
      <c r="L53" s="15">
        <f t="shared" si="1"/>
        <v>330921.57869249169</v>
      </c>
      <c r="M53" s="15">
        <f t="shared" si="1"/>
        <v>361848.33156166185</v>
      </c>
      <c r="N53" s="15">
        <f t="shared" si="1"/>
        <v>388812.92753515654</v>
      </c>
    </row>
    <row r="54" spans="1:14" x14ac:dyDescent="0.3">
      <c r="A54" s="3" t="s">
        <v>9</v>
      </c>
      <c r="B54" s="15">
        <f t="shared" si="1"/>
        <v>242936.37195091162</v>
      </c>
      <c r="C54" s="15">
        <f t="shared" si="1"/>
        <v>263868.67448087019</v>
      </c>
      <c r="D54" s="15">
        <f t="shared" si="1"/>
        <v>308249.3515793815</v>
      </c>
      <c r="E54" s="15">
        <f t="shared" si="1"/>
        <v>323450.37770195166</v>
      </c>
      <c r="F54" s="15">
        <f t="shared" si="1"/>
        <v>342726.78814602661</v>
      </c>
      <c r="G54" s="15">
        <f t="shared" si="1"/>
        <v>355766.61465425568</v>
      </c>
      <c r="H54" s="15">
        <f t="shared" si="1"/>
        <v>347457.34717755625</v>
      </c>
      <c r="I54" s="15">
        <f t="shared" si="1"/>
        <v>360363.55010106671</v>
      </c>
      <c r="J54" s="15">
        <f t="shared" si="1"/>
        <v>370788.87553675851</v>
      </c>
      <c r="K54" s="15">
        <f t="shared" si="1"/>
        <v>393063.62663194508</v>
      </c>
      <c r="L54" s="15">
        <f t="shared" si="1"/>
        <v>416049.20704268286</v>
      </c>
      <c r="M54" s="15">
        <f t="shared" si="1"/>
        <v>499776.61811779509</v>
      </c>
      <c r="N54" s="15">
        <f t="shared" si="1"/>
        <v>795638.5260533035</v>
      </c>
    </row>
  </sheetData>
  <conditionalFormatting sqref="A2:A8">
    <cfRule type="notContainsBlanks" dxfId="5" priority="5">
      <formula>LEN(TRIM(A2))&gt;0</formula>
    </cfRule>
  </conditionalFormatting>
  <conditionalFormatting sqref="A38:A44">
    <cfRule type="notContainsBlanks" dxfId="4" priority="3">
      <formula>LEN(TRIM(A38))&gt;0</formula>
    </cfRule>
  </conditionalFormatting>
  <conditionalFormatting sqref="A48:A54">
    <cfRule type="notContainsBlanks" dxfId="3" priority="1">
      <formula>LEN(TRIM(A48))&gt;0</formula>
    </cfRule>
  </conditionalFormatting>
  <conditionalFormatting sqref="B2:N8">
    <cfRule type="notContainsBlanks" dxfId="2" priority="4">
      <formula>LEN(TRIM(B2))&gt;0</formula>
    </cfRule>
  </conditionalFormatting>
  <conditionalFormatting sqref="B38:N44">
    <cfRule type="notContainsBlanks" dxfId="1" priority="2">
      <formula>LEN(TRIM(B38))&gt;0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6CD29-81F1-4F04-86DF-79DB4E6843B8}">
  <dimension ref="A1:K6"/>
  <sheetViews>
    <sheetView tabSelected="1" zoomScale="82" zoomScaleNormal="82" workbookViewId="0">
      <selection activeCell="B29" sqref="B29"/>
    </sheetView>
  </sheetViews>
  <sheetFormatPr defaultRowHeight="14.4" x14ac:dyDescent="0.3"/>
  <cols>
    <col min="1" max="1" width="56.6640625" style="27" customWidth="1"/>
    <col min="2" max="16384" width="8.88671875" style="27"/>
  </cols>
  <sheetData>
    <row r="1" spans="1:11" x14ac:dyDescent="0.3">
      <c r="A1" s="26" t="s">
        <v>64</v>
      </c>
    </row>
    <row r="2" spans="1:11" x14ac:dyDescent="0.3">
      <c r="A2" s="25" t="s">
        <v>62</v>
      </c>
      <c r="B2" s="21">
        <v>2013</v>
      </c>
      <c r="C2" s="21">
        <v>2014</v>
      </c>
      <c r="D2" s="21">
        <v>2015</v>
      </c>
      <c r="E2" s="21">
        <v>2016</v>
      </c>
      <c r="F2" s="21">
        <v>2017</v>
      </c>
      <c r="G2" s="21">
        <v>2018</v>
      </c>
      <c r="H2" s="21">
        <v>2019</v>
      </c>
      <c r="I2" s="21">
        <v>2020</v>
      </c>
      <c r="J2" s="21">
        <v>2021</v>
      </c>
      <c r="K2" s="21">
        <v>2022</v>
      </c>
    </row>
    <row r="3" spans="1:11" x14ac:dyDescent="0.3">
      <c r="A3" s="22" t="s">
        <v>61</v>
      </c>
      <c r="B3" s="28">
        <v>0.42072208285536633</v>
      </c>
      <c r="C3" s="28">
        <v>0.43957315804721275</v>
      </c>
      <c r="D3" s="28">
        <v>0.45242176827998359</v>
      </c>
      <c r="E3" s="28">
        <v>0.44547419841307556</v>
      </c>
      <c r="F3" s="28">
        <v>0.44765215633053995</v>
      </c>
      <c r="G3" s="28">
        <v>0.46454731128216709</v>
      </c>
      <c r="H3" s="28">
        <v>0.47193417266805449</v>
      </c>
      <c r="I3" s="28">
        <v>0.46242358618321205</v>
      </c>
      <c r="J3" s="28">
        <v>0.44433993517426856</v>
      </c>
      <c r="K3" s="24">
        <v>0.46980719999999998</v>
      </c>
    </row>
    <row r="4" spans="1:11" x14ac:dyDescent="0.3">
      <c r="A4" s="22" t="s">
        <v>38</v>
      </c>
      <c r="B4" s="28">
        <v>0.28641175176723022</v>
      </c>
      <c r="C4" s="28">
        <v>0.28678491988601407</v>
      </c>
      <c r="D4" s="28">
        <v>0.30019413082557378</v>
      </c>
      <c r="E4" s="28">
        <v>0.2924051253716668</v>
      </c>
      <c r="F4" s="28">
        <v>0.3080329634090232</v>
      </c>
      <c r="G4" s="28">
        <v>0.30299434260636093</v>
      </c>
      <c r="H4" s="28">
        <v>0.30260597531251443</v>
      </c>
      <c r="I4" s="28">
        <v>0.32117564721852643</v>
      </c>
      <c r="J4" s="28">
        <v>0.3019273772477753</v>
      </c>
      <c r="K4" s="24">
        <v>0.3254996</v>
      </c>
    </row>
    <row r="6" spans="1:11" x14ac:dyDescent="0.3">
      <c r="A6" s="27" t="s">
        <v>63</v>
      </c>
    </row>
  </sheetData>
  <conditionalFormatting sqref="B3:J4">
    <cfRule type="notContainsBlanks" dxfId="0" priority="7">
      <formula>LEN(TRIM(B3))&gt;0</formula>
    </cfRule>
  </conditionalFormatting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80ba38d-1c9a-443a-8257-8e4e63606d82">
      <Terms xmlns="http://schemas.microsoft.com/office/infopath/2007/PartnerControls"/>
    </lcf76f155ced4ddcb4097134ff3c332f>
    <TaxCatchAll xmlns="284a952b-6074-48fc-b0ee-ae4f41100f5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D6868334DA31498A1F5C8814A62948" ma:contentTypeVersion="11" ma:contentTypeDescription="Create a new document." ma:contentTypeScope="" ma:versionID="9db98eb1dc49adbfa4eb3d9d57c51bab">
  <xsd:schema xmlns:xsd="http://www.w3.org/2001/XMLSchema" xmlns:xs="http://www.w3.org/2001/XMLSchema" xmlns:p="http://schemas.microsoft.com/office/2006/metadata/properties" xmlns:ns2="780ba38d-1c9a-443a-8257-8e4e63606d82" xmlns:ns3="284a952b-6074-48fc-b0ee-ae4f41100f56" targetNamespace="http://schemas.microsoft.com/office/2006/metadata/properties" ma:root="true" ma:fieldsID="59e48465ce1190ad94faad71cfb7ebe6" ns2:_="" ns3:_="">
    <xsd:import namespace="780ba38d-1c9a-443a-8257-8e4e63606d82"/>
    <xsd:import namespace="284a952b-6074-48fc-b0ee-ae4f41100f5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0ba38d-1c9a-443a-8257-8e4e63606d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a3570ffc-b4bc-4598-b0e6-c5f66bc0be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4a952b-6074-48fc-b0ee-ae4f41100f56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c7692a3-d7f1-4ac2-8c35-2c103b16b2ec}" ma:internalName="TaxCatchAll" ma:showField="CatchAllData" ma:web="284a952b-6074-48fc-b0ee-ae4f41100f5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AB75DD7-AABC-451A-A9D8-C07D33CA6DA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A46C388-9716-4EEF-8C70-361FD537275B}">
  <ds:schemaRefs>
    <ds:schemaRef ds:uri="http://schemas.microsoft.com/office/2006/metadata/properties"/>
    <ds:schemaRef ds:uri="http://schemas.microsoft.com/office/infopath/2007/PartnerControls"/>
    <ds:schemaRef ds:uri="780ba38d-1c9a-443a-8257-8e4e63606d82"/>
    <ds:schemaRef ds:uri="284a952b-6074-48fc-b0ee-ae4f41100f56"/>
  </ds:schemaRefs>
</ds:datastoreItem>
</file>

<file path=customXml/itemProps3.xml><?xml version="1.0" encoding="utf-8"?>
<ds:datastoreItem xmlns:ds="http://schemas.openxmlformats.org/officeDocument/2006/customXml" ds:itemID="{4B7BA56A-D6E6-4841-BD07-08001500CC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80ba38d-1c9a-443a-8257-8e4e63606d82"/>
    <ds:schemaRef ds:uri="284a952b-6074-48fc-b0ee-ae4f41100f5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Sub sector data</vt:lpstr>
      <vt:lpstr>electricity time series</vt:lpstr>
      <vt:lpstr>RE share sub sector evolution</vt:lpstr>
      <vt:lpstr>Figure I-5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Janne PIPER</cp:lastModifiedBy>
  <cp:revision/>
  <dcterms:created xsi:type="dcterms:W3CDTF">2024-03-04T13:41:42Z</dcterms:created>
  <dcterms:modified xsi:type="dcterms:W3CDTF">2025-09-08T17:36:38Z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0x01010072D6868334DA31498A1F5C8814A62948</vt:lpwstr>
  </property>
  <property fmtid="{D5CDD505-2E9C-101B-9397-08002B2CF9AE}" pid="3" name="MediaServiceImageTags">
    <vt:lpwstr/>
  </property>
</Properties>
</file>